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ZoomInfo export here" sheetId="2" r:id="rId2"/>
    <sheet name="Salesforce Lead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<sst xmlns="http://schemas.openxmlformats.org/spreadsheetml/2006/main" count="117" uniqueCount="117">
  <si>
    <t>ZoomInfo to Salesforce Leads import template</t>
  </si>
  <si>
    <t>Paste your ZoomInfo export in, and get a file Salesforce can import. Free from Operelio.</t>
  </si>
  <si>
    <t>Get this into Salesforce first time</t>
  </si>
  <si>
    <t>1.  Open your ZoomInfo export and select everything: press Ctrl+A twice (Cmd+A twice on a Mac), so a blank row doesn't cut the selection short. Copy it. How to get the export is further down.</t>
  </si>
  <si>
    <t>2.  Go to the "Paste ZoomInfo export here" tab, click cell A1 and paste. Keep the header row. Using this file again? Select everything on that tab and press Delete first, or old rows stay underneath.</t>
  </si>
  <si>
    <t>3.  Go to the "Salesforce Leads import" tab and save it as a CSV: in Excel, File, Save As, CSV UTF-8; in Google Sheets, File, Download, CSV. If Excel says a CSV keeps only the current tab, click OK. Then import that CSV with Salesforce's Data Import Wizard,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</si>
  <si>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</si>
  <si>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ZoomInfo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</si>
  <si>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</si>
  <si>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"Salesforce Leads import" tab. It fills itself, and typing in it stops that.</t>
  </si>
  <si>
    <t>Your data stays in this file. Operelio never sees it.</t>
  </si>
  <si>
    <t>Your file at a glance</t>
  </si>
  <si>
    <t>Rows found in your paste (should match the rows in your export)</t>
  </si>
  <si>
    <t>Rows with no Last Name</t>
  </si>
  <si>
    <t>Rows with no Email</t>
  </si>
  <si>
    <t>Rows with no Company</t>
  </si>
  <si>
    <r>
      <rPr>
        <b/>
        <sz val="9"/>
        <color rgb="FF0F172A"/>
        <rFont val="Arial"/>
        <family val="2"/>
      </rPr>
      <t xml:space="preserve">Required by Salesforce's Data Import Wizard: </t>
    </r>
    <r>
      <rPr>
        <sz val="9"/>
        <color rgb="FF64748B"/>
        <rFont val="Arial"/>
        <family val="2"/>
      </rPr>
      <t>Last Name and Company on every lead.</t>
    </r>
  </si>
  <si>
    <t>Getting the export out of ZoomInfo</t>
  </si>
  <si>
    <t>1.  Run a contact search in ZoomInfo.</t>
  </si>
  <si>
    <t>2.  Check the contacts you want to export.</t>
  </si>
  <si>
    <t>3.  Click the export icon above the search results.</t>
  </si>
  <si>
    <t>4.  Choose to export the contacts as a CSV file.</t>
  </si>
  <si>
    <t>ZoomInfo's help center, including the article below, needs a ZoomInfo login, so these steps may be labeled differently in your account.</t>
  </si>
  <si>
    <r>
      <rPr>
        <b/>
        <sz val="9"/>
        <color rgb="FF0F172A"/>
        <rFont val="Arial"/>
        <family val="2"/>
      </rPr>
      <t xml:space="preserve">File: </t>
    </r>
    <r>
      <rPr>
        <sz val="9"/>
        <color rgb="FF64748B"/>
        <rFont val="Arial"/>
        <family val="2"/>
      </rPr>
      <t>CSV.</t>
    </r>
  </si>
  <si>
    <t>Each person record exported uses one export credit.</t>
  </si>
  <si>
    <t>Re-exporting a record you bought in the last 6 months does not use another credit.</t>
  </si>
  <si>
    <t>ZoomInfo: Export contacts from the prospecting tool (ZoomInfo login needed)</t>
  </si>
  <si>
    <t>The ZoomInfo columns this template reads</t>
  </si>
  <si>
    <t>First Name  →  First Name</t>
  </si>
  <si>
    <t>Last Name  →  Last Name</t>
  </si>
  <si>
    <t>Job Title  →  Title</t>
  </si>
  <si>
    <t>Email Address  →  Email</t>
  </si>
  <si>
    <t>Direct Phone  →  Phone</t>
  </si>
  <si>
    <t>Company HQ Phone  →  Phone</t>
  </si>
  <si>
    <t>Company Name  →  Company</t>
  </si>
  <si>
    <t>Website  →  Website</t>
  </si>
  <si>
    <t>Industry  →  Industry</t>
  </si>
  <si>
    <t>Person Street  →  Street</t>
  </si>
  <si>
    <t>Person City  →  City</t>
  </si>
  <si>
    <t>Person State  →  State/Province</t>
  </si>
  <si>
    <t>Person Zip Code  →  Zip/Postal Code</t>
  </si>
  <si>
    <t>Person Country  →  Country</t>
  </si>
  <si>
    <t>LinkedIn Contact Profile URL  →  LinkedIn URL</t>
  </si>
  <si>
    <t>Job Function  →  Description</t>
  </si>
  <si>
    <t>Management Level  →  Description</t>
  </si>
  <si>
    <t>Department  →  Description</t>
  </si>
  <si>
    <t>A column marked Not found leaves its part blank. If your export names it differently, rename that header on the paste tab to the name shown here.</t>
  </si>
  <si>
    <t>Before you import into Salesforce</t>
  </si>
  <si>
    <t>Lead Source is set to "ZoomInfo" on every row.</t>
  </si>
  <si>
    <t>Lead Status is set to "Open - Not Contacted" on every row.</t>
  </si>
  <si>
    <t>Salesforce has to accept those values. To use a different one, change it in the saved CSV.</t>
  </si>
  <si>
    <r>
      <rPr>
        <b/>
        <sz val="10"/>
        <color rgb="FF0F172A"/>
        <rFont val="Arial"/>
        <family val="2"/>
      </rPr>
      <t xml:space="preserve">LinkedIn URL: </t>
    </r>
    <r>
      <rPr>
        <sz val="10"/>
        <color rgb="FF334155"/>
        <rFont val="Arial"/>
        <family val="2"/>
      </rPr>
      <t>Maps to a custom Salesforce field called LinkedIn_URL__c. Create that field on the Lead object in Salesforce before importing.</t>
    </r>
  </si>
  <si>
    <r>
      <rPr>
        <b/>
        <sz val="10"/>
        <color rgb="FF0F172A"/>
        <rFont val="Arial"/>
        <family val="2"/>
      </rPr>
      <t xml:space="preserve">Email: </t>
    </r>
    <r>
      <rPr>
        <sz val="10"/>
        <color rgb="FF334155"/>
        <rFont val="Arial"/>
        <family val="2"/>
      </rPr>
      <t>Salesforce Leads require Email when org-level validation is on. ZoomInfo doesn't hold an email for every contact, so some rows arrive with Email blank. Fill in the blank Email cells in the saved CSV, or remove those rows, before you import. The count at the top shows how many there are.</t>
    </r>
  </si>
  <si>
    <r>
      <rPr>
        <b/>
        <sz val="10"/>
        <color rgb="FF0F172A"/>
        <rFont val="Arial"/>
        <family val="2"/>
      </rPr>
      <t xml:space="preserve">Last Name: </t>
    </r>
    <r>
      <rPr>
        <sz val="10"/>
        <color rgb="FF334155"/>
        <rFont val="Arial"/>
        <family val="2"/>
      </rPr>
      <t>Salesforce requires Last Name on every lead. ZoomInfo exports ship a Last Name column on every row, so this is reliably populated. Fill in the blank Last Name cells in the saved CSV, or remove those rows, before you import. The count at the top shows how many there are.</t>
    </r>
  </si>
  <si>
    <r>
      <rPr>
        <b/>
        <sz val="10"/>
        <color rgb="FF0F172A"/>
        <rFont val="Arial"/>
        <family val="2"/>
      </rPr>
      <t xml:space="preserve">Company: </t>
    </r>
    <r>
      <rPr>
        <sz val="10"/>
        <color rgb="FF334155"/>
        <rFont val="Arial"/>
        <family val="2"/>
      </rPr>
      <t>Salesforce requires Company on every lead. ZoomInfo exports ship a Company Name column on every row, so this is reliably populated. Fill in the blank Company cells in the saved CSV, or remove those rows, before you import. The count at the top shows how many there are.</t>
    </r>
  </si>
  <si>
    <t>Importing with Salesforce's Data Import Wizard</t>
  </si>
  <si>
    <t>1.  From Setup, type Data Import Wizard in Quick Find, select it and click Launch Wizard.</t>
  </si>
  <si>
    <t>2.  Under Standard Objects, choose Leads.</t>
  </si>
  <si>
    <t>3.  Choose whether to add new records, update existing ones or both, and how to match them.</t>
  </si>
  <si>
    <t>4.  Drag in your CSV, check the encoding and click Next.</t>
  </si>
  <si>
    <t>5.  Check the mapping, map any field left over, click Next, then Start Import.</t>
  </si>
  <si>
    <t>The result is under Recent Import Jobs on the wizard's home page, or Bulk Data Load Jobs in Setup, and Salesforce also emails it.</t>
  </si>
  <si>
    <r>
      <rPr>
        <b/>
        <sz val="10"/>
        <color rgb="FF0F172A"/>
        <rFont val="Arial"/>
        <family val="2"/>
      </rPr>
      <t xml:space="preserve">Limits: </t>
    </r>
    <r>
      <rPr>
        <sz val="10"/>
        <color rgb="FF334155"/>
        <rFont val="Arial"/>
        <family val="2"/>
      </rPr>
      <t>Salesforce's Data Import Wizard takes CSV files up to 100 MB (400 KB per record) and 50,000 records per import. Past that, Salesforce points you to Data Loader.</t>
    </r>
  </si>
  <si>
    <r>
      <rPr>
        <b/>
        <sz val="10"/>
        <color rgb="FF0F172A"/>
        <rFont val="Arial"/>
        <family val="2"/>
      </rPr>
      <t xml:space="preserve">Duplicates: </t>
    </r>
    <r>
      <rPr>
        <sz val="10"/>
        <color rgb="FF334155"/>
        <rFont val="Arial"/>
        <family val="2"/>
      </rPr>
      <t>Leads match on Salesforce ID, name, email or External ID. Choosing none creates every row as new.</t>
    </r>
  </si>
  <si>
    <r>
      <rPr>
        <b/>
        <sz val="10"/>
        <color rgb="FF0F172A"/>
        <rFont val="Arial"/>
        <family val="2"/>
      </rPr>
      <t xml:space="preserve">Undo: </t>
    </r>
    <r>
      <rPr>
        <sz val="10"/>
        <color rgb="FF334155"/>
        <rFont val="Arial"/>
        <family val="2"/>
      </rPr>
      <t>No undo. The documented way back is Mass Delete Records, with Modify All Data.</t>
    </r>
  </si>
  <si>
    <r>
      <rPr>
        <b/>
        <sz val="10"/>
        <color rgb="FF0F172A"/>
        <rFont val="Arial"/>
        <family val="2"/>
      </rPr>
      <t xml:space="preserve">Permission: </t>
    </r>
    <r>
      <rPr>
        <sz val="10"/>
        <color rgb="FF334155"/>
        <rFont val="Arial"/>
        <family val="2"/>
      </rPr>
      <t>Import Leads.</t>
    </r>
  </si>
  <si>
    <t>Up to 90 fields per record.</t>
  </si>
  <si>
    <t>From Salesforce's own help pages, checked 2026-09-28:</t>
  </si>
  <si>
    <t>Salesforce: Import with the Data Import Wizard</t>
  </si>
  <si>
    <t>Salesforce: Import limits</t>
  </si>
  <si>
    <t>Salesforce: Matching leads</t>
  </si>
  <si>
    <t>Salesforce: Undo an import</t>
  </si>
  <si>
    <t>How Salesforce wants values written</t>
  </si>
  <si>
    <r>
      <rPr>
        <b/>
        <sz val="10"/>
        <color rgb="FF0F172A"/>
        <rFont val="Arial"/>
        <family val="2"/>
      </rPr>
      <t xml:space="preserve">Dates: </t>
    </r>
    <r>
      <rPr>
        <sz val="10"/>
        <color rgb="FF334155"/>
        <rFont val="Arial"/>
        <family val="2"/>
      </rPr>
      <t>In the importing user's locale, the way dates show in Salesforce.</t>
    </r>
  </si>
  <si>
    <r>
      <rPr>
        <b/>
        <sz val="10"/>
        <color rgb="FF0F172A"/>
        <rFont val="Arial"/>
        <family val="2"/>
      </rPr>
      <t xml:space="preserve">Checkboxes: </t>
    </r>
    <r>
      <rPr>
        <sz val="10"/>
        <color rgb="FF334155"/>
        <rFont val="Arial"/>
        <family val="2"/>
      </rPr>
      <t>1 for checked, 0 for unchecked.</t>
    </r>
  </si>
  <si>
    <r>
      <rPr>
        <b/>
        <sz val="10"/>
        <color rgb="FF0F172A"/>
        <rFont val="Arial"/>
        <family val="2"/>
      </rPr>
      <t xml:space="preserve">Picklists: </t>
    </r>
    <r>
      <rPr>
        <sz val="10"/>
        <color rgb="FF334155"/>
        <rFont val="Arial"/>
        <family val="2"/>
      </rPr>
      <t>A value that isn't in the picklist goes in as it is, unless the picklist is restricted: then the field gets its default value. No more than 100 new values per field in one import.</t>
    </r>
  </si>
  <si>
    <r>
      <rPr>
        <b/>
        <sz val="10"/>
        <color rgb="FF0F172A"/>
        <rFont val="Arial"/>
        <family val="2"/>
      </rPr>
      <t xml:space="preserve">Multi-select picklists: </t>
    </r>
    <r>
      <rPr>
        <sz val="10"/>
        <color rgb="FF334155"/>
        <rFont val="Arial"/>
        <family val="2"/>
      </rPr>
      <t>Values split by a semicolon, up to 100 per record. A record with more gets the field left blank.</t>
    </r>
  </si>
  <si>
    <r>
      <rPr>
        <b/>
        <sz val="10"/>
        <color rgb="FF0F172A"/>
        <rFont val="Arial"/>
        <family val="2"/>
      </rPr>
      <t xml:space="preserve">Currency: </t>
    </r>
    <r>
      <rPr>
        <sz val="10"/>
        <color rgb="FF334155"/>
        <rFont val="Arial"/>
        <family val="2"/>
      </rPr>
      <t>In the importing user's locale: in the US locale, a period for decimals and commas for thousands. The wrong format can change the amount imported.</t>
    </r>
  </si>
  <si>
    <r>
      <rPr>
        <b/>
        <sz val="10"/>
        <color rgb="FF0F172A"/>
        <rFont val="Arial"/>
        <family val="2"/>
      </rPr>
      <t xml:space="preserve">Record owner: </t>
    </r>
    <r>
      <rPr>
        <sz val="10"/>
        <color rgb="FF334155"/>
        <rFont val="Arial"/>
        <family val="2"/>
      </rPr>
      <t>Salesforce recommends the owner's User ID over a name or email. Where two users share the name, the records go to the person importing.</t>
    </r>
  </si>
  <si>
    <r>
      <rPr>
        <b/>
        <sz val="10"/>
        <color rgb="FF0F172A"/>
        <rFont val="Arial"/>
        <family val="2"/>
      </rPr>
      <t xml:space="preserve">Blank cells: </t>
    </r>
    <r>
      <rPr>
        <sz val="10"/>
        <color rgb="FF334155"/>
        <rFont val="Arial"/>
        <family val="2"/>
      </rPr>
      <t>A blank cell doesn't clear a value already stored. Salesforce says clearing values needs Data Loader.</t>
    </r>
  </si>
  <si>
    <t>From Salesforce's own help pages, checked 2026-10-01:</t>
  </si>
  <si>
    <t>Salesforce: Notes on importing data</t>
  </si>
  <si>
    <t>Salesforce: Importing picklist values that don't match</t>
  </si>
  <si>
    <t>Salesforce: Update fields with blank values</t>
  </si>
  <si>
    <t>Salesforce: Record owner in the Data Import Wizard</t>
  </si>
  <si>
    <t>What this file doesn't do</t>
  </si>
  <si>
    <t>•  It doesn't fix the capitals in names.</t>
  </si>
  <si>
    <t>•  It doesn't put phone numbers into one format.</t>
  </si>
  <si>
    <t>•  It doesn't standardize country names.</t>
  </si>
  <si>
    <t>•  It doesn't remove duplicate rows or blank rows.</t>
  </si>
  <si>
    <t>•  It doesn't check that emails are real.</t>
  </si>
  <si>
    <t>•  It doesn't check your values against the dropdowns and records already in Salesforce.</t>
  </si>
  <si>
    <t>Operelio runs this same template and also fixes the capitals in names, formats phone numbers, standardizes countries and removes duplicate and blank rows, on every plan including Free. 15 tools are free, with no credit card.</t>
  </si>
  <si>
    <t>Full email verification and the direct push into Salesforce come with the paid plans, from Starter.</t>
  </si>
  <si>
    <t>Try this template free on Operelio</t>
  </si>
  <si>
    <t>See this template and every rule it uses</t>
  </si>
  <si>
    <t>More from Operelio</t>
  </si>
  <si>
    <t>Every Salesforce import template</t>
  </si>
  <si>
    <t>CRM import limits</t>
  </si>
  <si>
    <t>Template updated 2026-10-03. Made by Operelio, operelio.com.</t>
  </si>
  <si>
    <t>FirstName</t>
  </si>
  <si>
    <t>LastName</t>
  </si>
  <si>
    <t>Title</t>
  </si>
  <si>
    <t>Email</t>
  </si>
  <si>
    <t>Phone</t>
  </si>
  <si>
    <t>Company</t>
  </si>
  <si>
    <t>Website</t>
  </si>
  <si>
    <t>Industry</t>
  </si>
  <si>
    <t>LeadSource</t>
  </si>
  <si>
    <t>Status</t>
  </si>
  <si>
    <t>Street</t>
  </si>
  <si>
    <t>City</t>
  </si>
  <si>
    <t>State</t>
  </si>
  <si>
    <t>PostalCode</t>
  </si>
  <si>
    <t>Country</t>
  </si>
  <si>
    <t>LinkedIn_URL__c</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</si>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</sst>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zoominfo.com/18436-contact-search/161976-exporting-contacts" TargetMode="External"/><Relationship Id="rId2" Type="http://schemas.openxmlformats.org/officeDocument/2006/relationships/hyperlink" Target="https://help.salesforce.com/s/articleView?language=en_US&amp;id=sf.import_with_data_import_wizard.htm" TargetMode="External"/><Relationship Id="rId3" Type="http://schemas.openxmlformats.org/officeDocument/2006/relationships/hyperlink" Target="https://help.salesforce.com/s/articleView?language=en_US&amp;id=xcloud.import_limits.htm&amp;type=5" TargetMode="External"/><Relationship Id="rId4" Type="http://schemas.openxmlformats.org/officeDocument/2006/relationships/hyperlink" Target="https://help.salesforce.com/s/articleView?id=xcloud.for_leads.htm&amp;language=en_US&amp;type=5" TargetMode="External"/><Relationship Id="rId5" Type="http://schemas.openxmlformats.org/officeDocument/2006/relationships/hyperlink" Target="https://help.salesforce.com/s/articleView?id=xcloud.import_undo.htm&amp;language=en_US&amp;type=5" TargetMode="External"/><Relationship Id="rId6" Type="http://schemas.openxmlformats.org/officeDocument/2006/relationships/hyperlink" Target="https://help.salesforce.com/s/articleView?language=en_US&amp;id=sf.notes_on_importing_data.htm&amp;type=5" TargetMode="External"/><Relationship Id="rId7" Type="http://schemas.openxmlformats.org/officeDocument/2006/relationships/hyperlink" Target="https://help.salesforce.com/s/articleView?id=sf.faq_import_general_whats_the_difference.htm&amp;language=en_US&amp;type=5" TargetMode="External"/><Relationship Id="rId8" Type="http://schemas.openxmlformats.org/officeDocument/2006/relationships/hyperlink" Target="https://help.salesforce.com/s/articleView?id=xcloud.faq_import_general_update_blank_fields.htm&amp;language=en_US&amp;type=5" TargetMode="External"/><Relationship Id="rId9" Type="http://schemas.openxmlformats.org/officeDocument/2006/relationships/hyperlink" Target="https://help.salesforce.com/s/articleView?id=000387292&amp;language=en_US&amp;type=1" TargetMode="External"/><Relationship Id="rId10" Type="http://schemas.openxmlformats.org/officeDocument/2006/relationships/hyperlink" Target="https://operelio.com/sign-up?redirect_url=%2Fapp%2Ftools%2Fcrm_formatter%3Ftemplate%3Dzoominfo-salesforce-leads&amp;utm_source=excel_template&amp;utm_medium=file&amp;utm_campaign=zoominfo-salesforce-leads&amp;utm_content=signup" TargetMode="External"/><Relationship Id="rId11" Type="http://schemas.openxmlformats.org/officeDocument/2006/relationships/hyperlink" Target="https://operelio.com/templates/zoominfo-salesforce-leads?utm_source=excel_template&amp;utm_medium=file&amp;utm_campaign=zoominfo-salesforce-leads&amp;utm_content=template_page" TargetMode="External"/><Relationship Id="rId12" Type="http://schemas.openxmlformats.org/officeDocument/2006/relationships/hyperlink" Target="https://operelio.com/templates/salesforce?utm_source=excel_template&amp;utm_medium=file&amp;utm_campaign=zoominfo-salesforce-leads&amp;utm_content=crm_hub" TargetMode="External"/><Relationship Id="rId13" Type="http://schemas.openxmlformats.org/officeDocument/2006/relationships/hyperlink" Target="https://operelio.com/templates/crm-import-limits?utm_source=excel_template&amp;utm_medium=file&amp;utm_campaign=zoominfo-salesforce-leads&amp;utm_content=import_limits" TargetMode="External"/><Relationship Id="rId1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18"/>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ZoomInfo export here'!$A$2:$ZZ$100001,0,MATCH("First Name",'Paste ZoomInfo export here'!$1:$1,0)),CHAR(9)," "),_xlfn.UNICHAR(160)," ")))&gt;0),ROW('Paste ZoomInfo export here'!$A$2:$A$100001)-1),0),IFERROR(LOOKUP(2,1/(LEN(TRIM(SUBSTITUTE(SUBSTITUTE(INDEX('Paste ZoomInfo export here'!$A$2:$ZZ$100001,0,MATCH("Last Name",'Paste ZoomInfo export here'!$1:$1,0)),CHAR(9)," "),_xlfn.UNICHAR(160)," ")))&gt;0),ROW('Paste ZoomInfo export here'!$A$2:$A$100001)-1),0),IFERROR(LOOKUP(2,1/(LEN(TRIM(SUBSTITUTE(SUBSTITUTE(INDEX('Paste ZoomInfo export here'!$A$2:$ZZ$100001,0,MATCH("Job Title",'Paste ZoomInfo export here'!$1:$1,0)),CHAR(9)," "),_xlfn.UNICHAR(160)," ")))&gt;0),ROW('Paste ZoomInfo export here'!$A$2:$A$100001)-1),0),IFERROR(LOOKUP(2,1/(LEN(TRIM(SUBSTITUTE(SUBSTITUTE(INDEX('Paste ZoomInfo export here'!$A$2:$ZZ$100001,0,MATCH("Email Address",'Paste ZoomInfo export here'!$1:$1,0)),CHAR(9)," "),_xlfn.UNICHAR(160)," ")))&gt;0),ROW('Paste ZoomInfo export here'!$A$2:$A$100001)-1),0),IFERROR(LOOKUP(2,1/(LEN(TRIM(SUBSTITUTE(SUBSTITUTE(INDEX('Paste ZoomInfo export here'!$A$2:$ZZ$100001,0,MATCH("Direct Phone",'Paste ZoomInfo export here'!$1:$1,0)),CHAR(9)," "),_xlfn.UNICHAR(160)," ")))&gt;0),ROW('Paste ZoomInfo export here'!$A$2:$A$100001)-1),0),IFERROR(LOOKUP(2,1/(LEN(TRIM(SUBSTITUTE(SUBSTITUTE(INDEX('Paste ZoomInfo export here'!$A$2:$ZZ$100001,0,MATCH("Company HQ Phone",'Paste ZoomInfo export here'!$1:$1,0)),CHAR(9)," "),_xlfn.UNICHAR(160)," ")))&gt;0),ROW('Paste ZoomInfo export here'!$A$2:$A$100001)-1),0),IFERROR(LOOKUP(2,1/(LEN(TRIM(SUBSTITUTE(SUBSTITUTE(INDEX('Paste ZoomInfo export here'!$A$2:$ZZ$100001,0,MATCH("Company Name",'Paste ZoomInfo export here'!$1:$1,0)),CHAR(9)," "),_xlfn.UNICHAR(160)," ")))&gt;0),ROW('Paste ZoomInfo export here'!$A$2:$A$100001)-1),0),IFERROR(LOOKUP(2,1/(LEN(TRIM(SUBSTITUTE(SUBSTITUTE(INDEX('Paste ZoomInfo export here'!$A$2:$ZZ$100001,0,MATCH("Website",'Paste ZoomInfo export here'!$1:$1,0)),CHAR(9)," "),_xlfn.UNICHAR(160)," ")))&gt;0),ROW('Paste ZoomInfo export here'!$A$2:$A$100001)-1),0),IFERROR(LOOKUP(2,1/(LEN(TRIM(SUBSTITUTE(SUBSTITUTE(INDEX('Paste ZoomInfo export here'!$A$2:$ZZ$100001,0,MATCH("Industry",'Paste ZoomInfo export here'!$1:$1,0)),CHAR(9)," "),_xlfn.UNICHAR(160)," ")))&gt;0),ROW('Paste ZoomInfo export here'!$A$2:$A$100001)-1),0),IFERROR(LOOKUP(2,1/(LEN(TRIM(SUBSTITUTE(SUBSTITUTE(INDEX('Paste ZoomInfo export here'!$A$2:$ZZ$100001,0,MATCH("Person Street",'Paste ZoomInfo export here'!$1:$1,0)),CHAR(9)," "),_xlfn.UNICHAR(160)," ")))&gt;0),ROW('Paste ZoomInfo export here'!$A$2:$A$100001)-1),0),IFERROR(LOOKUP(2,1/(LEN(TRIM(SUBSTITUTE(SUBSTITUTE(INDEX('Paste ZoomInfo export here'!$A$2:$ZZ$100001,0,MATCH("Person City",'Paste ZoomInfo export here'!$1:$1,0)),CHAR(9)," "),_xlfn.UNICHAR(160)," ")))&gt;0),ROW('Paste ZoomInfo export here'!$A$2:$A$100001)-1),0),IFERROR(LOOKUP(2,1/(LEN(TRIM(SUBSTITUTE(SUBSTITUTE(INDEX('Paste ZoomInfo export here'!$A$2:$ZZ$100001,0,MATCH("Person State",'Paste ZoomInfo export here'!$1:$1,0)),CHAR(9)," "),_xlfn.UNICHAR(160)," ")))&gt;0),ROW('Paste ZoomInfo export here'!$A$2:$A$100001)-1),0),IFERROR(LOOKUP(2,1/(LEN(TRIM(SUBSTITUTE(SUBSTITUTE(INDEX('Paste ZoomInfo export here'!$A$2:$ZZ$100001,0,MATCH("Person Zip Code",'Paste ZoomInfo export here'!$1:$1,0)),CHAR(9)," "),_xlfn.UNICHAR(160)," ")))&gt;0),ROW('Paste ZoomInfo export here'!$A$2:$A$100001)-1),0),IFERROR(LOOKUP(2,1/(LEN(TRIM(SUBSTITUTE(SUBSTITUTE(INDEX('Paste ZoomInfo export here'!$A$2:$ZZ$100001,0,MATCH("Person Country",'Paste ZoomInfo export here'!$1:$1,0)),CHAR(9)," "),_xlfn.UNICHAR(160)," ")))&gt;0),ROW('Paste ZoomInfo export here'!$A$2:$A$100001)-1),0),IFERROR(LOOKUP(2,1/(LEN(TRIM(SUBSTITUTE(SUBSTITUTE(INDEX('Paste ZoomInfo export here'!$A$2:$ZZ$100001,0,MATCH("LinkedIn Contact Profile URL",'Paste ZoomInfo export here'!$1:$1,0)),CHAR(9)," "),_xlfn.UNICHAR(160)," ")))&gt;0),ROW('Paste ZoomInfo export here'!$A$2:$A$100001)-1),0),IFERROR(LOOKUP(2,1/(LEN(TRIM(SUBSTITUTE(SUBSTITUTE(INDEX('Paste ZoomInfo export here'!$A$2:$ZZ$100001,0,MATCH("Job Function",'Paste ZoomInfo export here'!$1:$1,0)),CHAR(9)," "),_xlfn.UNICHAR(160)," ")))&gt;0),ROW('Paste ZoomInfo export here'!$A$2:$A$100001)-1),0),IFERROR(LOOKUP(2,1/(LEN(TRIM(SUBSTITUTE(SUBSTITUTE(INDEX('Paste ZoomInfo export here'!$A$2:$ZZ$100001,0,MATCH("Management Level",'Paste ZoomInfo export here'!$1:$1,0)),CHAR(9)," "),_xlfn.UNICHAR(160)," ")))&gt;0),ROW('Paste ZoomInfo export here'!$A$2:$A$100001)-1),0),IFERROR(LOOKUP(2,1/(LEN(TRIM(SUBSTITUTE(SUBSTITUTE(INDEX('Paste ZoomInfo export here'!$A$2:$ZZ$100001,0,MATCH("Department",'Paste ZoomInfo export here'!$1:$1,0)),CHAR(9)," "),_xlfn.UNICHAR(160)," ")))&gt;0),ROW('Paste ZoomInfo export here'!$A$2:$A$100001)-1),0))</f>
      </c>
    </row>
    <row r="18">
      <c r="B18" s="5" t="s">
        <v>13</v>
      </c>
      <c r="C18" s="8" t="str">
        <f>IF('Start here'!$C$17=0,0,SUMPRODUCT((LEN('Salesforce Leads import'!$B$2:$B$100001)=0)*(ROW('Salesforce Leads import'!$B$2:$B$100001)-1&lt;='Start here'!$C$17)))</f>
      </c>
    </row>
    <row r="19">
      <c r="B19" s="5" t="s">
        <v>14</v>
      </c>
      <c r="C19" s="8" t="str">
        <f>IF('Start here'!$C$17=0,0,SUMPRODUCT((LEN('Salesforce Leads import'!$D$2:$D$100001)=0)*(ROW('Salesforce Leads import'!$D$2:$D$100001)-1&lt;='Start here'!$C$17)))</f>
      </c>
    </row>
    <row r="20">
      <c r="B20" s="5" t="s">
        <v>15</v>
      </c>
      <c r="C20" s="8" t="str">
        <f>IF('Start here'!$C$17=0,0,SUMPRODUCT((LEN('Salesforce Leads import'!$F$2:$F$100001)=0)*(ROW('Salesforce Leads import'!$F$2:$F$100001)-1&lt;='Start here'!$C$17)))</f>
      </c>
    </row>
    <row r="21" ht="15" customHeight="1">
      <c r="B21" s="6" t="s">
        <v>16</v>
      </c>
    </row>
    <row r="22" ht="29" customHeight="1">
      <c r="B22" s="9" t="str">
        <f>IF('Start here'!$C$17&gt;50000,"Over 50,000 rows. Salesforce's Data Import Wizard takes 50,000 records per import. Split the file and import it in parts.","")</f>
      </c>
    </row>
    <row r="23" ht="29" customHeight="1">
      <c r="B23" s="9" t="str">
        <f>IF(IFERROR(COUNTA('Paste ZoomInfo export here'!100002:100002),0)&gt;0,"Over 100,000 rows. This file reads the first 100,000. Split your export and use the file once for each part.","")</f>
      </c>
    </row>
    <row r="25" ht="22" customHeight="1">
      <c r="B25" s="2" t="s">
        <v>17</v>
      </c>
      <c r="C25" s="3"/>
    </row>
    <row r="26" ht="16" customHeight="1">
      <c r="B26" s="4" t="s">
        <v>18</v>
      </c>
    </row>
    <row r="27" ht="16" customHeight="1">
      <c r="B27" s="4" t="s">
        <v>19</v>
      </c>
    </row>
    <row r="28" ht="16" customHeight="1">
      <c r="B28" s="4" t="s">
        <v>20</v>
      </c>
    </row>
    <row r="29" ht="16" customHeight="1">
      <c r="B29" s="4" t="s">
        <v>21</v>
      </c>
    </row>
    <row r="30" ht="27" customHeight="1">
      <c r="B30" s="6" t="s">
        <v>22</v>
      </c>
    </row>
    <row r="31" ht="15" customHeight="1">
      <c r="B31" s="6" t="s">
        <v>23</v>
      </c>
    </row>
    <row r="32" ht="15" customHeight="1">
      <c r="B32" s="6" t="s">
        <v>24</v>
      </c>
    </row>
    <row r="33" ht="15" customHeight="1">
      <c r="B33" s="6" t="s">
        <v>25</v>
      </c>
    </row>
    <row r="34">
      <c r="B34" s="7" t="s">
        <v>26</v>
      </c>
    </row>
    <row r="36" ht="22" customHeight="1">
      <c r="B36" s="2" t="s">
        <v>27</v>
      </c>
      <c r="C36" s="3"/>
    </row>
    <row r="37">
      <c r="B37" s="4" t="s">
        <v>28</v>
      </c>
      <c r="C37" s="15" t="str">
        <f>IF(COUNTA('Paste ZoomInfo export here'!$1:$1)=0,"Waiting for your paste",IF(ISNUMBER(MATCH("First Name",'Paste ZoomInfo export here'!$1:$1,0)),"Found","Not found"))</f>
      </c>
    </row>
    <row r="38">
      <c r="B38" s="4" t="s">
        <v>29</v>
      </c>
      <c r="C38" s="15" t="str">
        <f>IF(COUNTA('Paste ZoomInfo export here'!$1:$1)=0,"Waiting for your paste",IF(ISNUMBER(MATCH("Last Name",'Paste ZoomInfo export here'!$1:$1,0)),"Found","Not found"))</f>
      </c>
    </row>
    <row r="39">
      <c r="B39" s="4" t="s">
        <v>30</v>
      </c>
      <c r="C39" s="15" t="str">
        <f>IF(COUNTA('Paste ZoomInfo export here'!$1:$1)=0,"Waiting for your paste",IF(ISNUMBER(MATCH("Job Title",'Paste ZoomInfo export here'!$1:$1,0)),"Found","Not found"))</f>
      </c>
    </row>
    <row r="40">
      <c r="B40" s="4" t="s">
        <v>31</v>
      </c>
      <c r="C40" s="15" t="str">
        <f>IF(COUNTA('Paste ZoomInfo export here'!$1:$1)=0,"Waiting for your paste",IF(ISNUMBER(MATCH("Email Address",'Paste ZoomInfo export here'!$1:$1,0)),"Found","Not found"))</f>
      </c>
    </row>
    <row r="41">
      <c r="B41" s="4" t="s">
        <v>32</v>
      </c>
      <c r="C41" s="15" t="str">
        <f>IF(COUNTA('Paste ZoomInfo export here'!$1:$1)=0,"Waiting for your paste",IF(ISNUMBER(MATCH("Direct Phone",'Paste ZoomInfo export here'!$1:$1,0)),"Found","Not found"))</f>
      </c>
    </row>
    <row r="42">
      <c r="B42" s="4" t="s">
        <v>33</v>
      </c>
      <c r="C42" s="15" t="str">
        <f>IF(COUNTA('Paste ZoomInfo export here'!$1:$1)=0,"Waiting for your paste",IF(ISNUMBER(MATCH("Company HQ Phone",'Paste ZoomInfo export here'!$1:$1,0)),"Found","Not found"))</f>
      </c>
    </row>
    <row r="43">
      <c r="B43" s="4" t="s">
        <v>34</v>
      </c>
      <c r="C43" s="15" t="str">
        <f>IF(COUNTA('Paste ZoomInfo export here'!$1:$1)=0,"Waiting for your paste",IF(ISNUMBER(MATCH("Company Name",'Paste ZoomInfo export here'!$1:$1,0)),"Found","Not found"))</f>
      </c>
    </row>
    <row r="44">
      <c r="B44" s="4" t="s">
        <v>35</v>
      </c>
      <c r="C44" s="15" t="str">
        <f>IF(COUNTA('Paste ZoomInfo export here'!$1:$1)=0,"Waiting for your paste",IF(ISNUMBER(MATCH("Website",'Paste ZoomInfo export here'!$1:$1,0)),"Found","Not found"))</f>
      </c>
    </row>
    <row r="45">
      <c r="B45" s="4" t="s">
        <v>36</v>
      </c>
      <c r="C45" s="15" t="str">
        <f>IF(COUNTA('Paste ZoomInfo export here'!$1:$1)=0,"Waiting for your paste",IF(ISNUMBER(MATCH("Industry",'Paste ZoomInfo export here'!$1:$1,0)),"Found","Not found"))</f>
      </c>
    </row>
    <row r="46">
      <c r="B46" s="4" t="s">
        <v>37</v>
      </c>
      <c r="C46" s="15" t="str">
        <f>IF(COUNTA('Paste ZoomInfo export here'!$1:$1)=0,"Waiting for your paste",IF(ISNUMBER(MATCH("Person Street",'Paste ZoomInfo export here'!$1:$1,0)),"Found","Not found"))</f>
      </c>
    </row>
    <row r="47">
      <c r="B47" s="4" t="s">
        <v>38</v>
      </c>
      <c r="C47" s="15" t="str">
        <f>IF(COUNTA('Paste ZoomInfo export here'!$1:$1)=0,"Waiting for your paste",IF(ISNUMBER(MATCH("Person City",'Paste ZoomInfo export here'!$1:$1,0)),"Found","Not found"))</f>
      </c>
    </row>
    <row r="48">
      <c r="B48" s="4" t="s">
        <v>39</v>
      </c>
      <c r="C48" s="15" t="str">
        <f>IF(COUNTA('Paste ZoomInfo export here'!$1:$1)=0,"Waiting for your paste",IF(ISNUMBER(MATCH("Person State",'Paste ZoomInfo export here'!$1:$1,0)),"Found","Not found"))</f>
      </c>
    </row>
    <row r="49">
      <c r="B49" s="4" t="s">
        <v>40</v>
      </c>
      <c r="C49" s="15" t="str">
        <f>IF(COUNTA('Paste ZoomInfo export here'!$1:$1)=0,"Waiting for your paste",IF(ISNUMBER(MATCH("Person Zip Code",'Paste ZoomInfo export here'!$1:$1,0)),"Found","Not found"))</f>
      </c>
    </row>
    <row r="50">
      <c r="B50" s="4" t="s">
        <v>41</v>
      </c>
      <c r="C50" s="15" t="str">
        <f>IF(COUNTA('Paste ZoomInfo export here'!$1:$1)=0,"Waiting for your paste",IF(ISNUMBER(MATCH("Person Country",'Paste ZoomInfo export here'!$1:$1,0)),"Found","Not found"))</f>
      </c>
    </row>
    <row r="51">
      <c r="B51" s="4" t="s">
        <v>42</v>
      </c>
      <c r="C51" s="15" t="str">
        <f>IF(COUNTA('Paste ZoomInfo export here'!$1:$1)=0,"Waiting for your paste",IF(ISNUMBER(MATCH("LinkedIn Contact Profile URL",'Paste ZoomInfo export here'!$1:$1,0)),"Found","Not found"))</f>
      </c>
    </row>
    <row r="52">
      <c r="B52" s="4" t="s">
        <v>43</v>
      </c>
      <c r="C52" s="15" t="str">
        <f>IF(COUNTA('Paste ZoomInfo export here'!$1:$1)=0,"Waiting for your paste",IF(ISNUMBER(MATCH("Job Function",'Paste ZoomInfo export here'!$1:$1,0)),"Found","Not found"))</f>
      </c>
    </row>
    <row r="53">
      <c r="B53" s="4" t="s">
        <v>44</v>
      </c>
      <c r="C53" s="15" t="str">
        <f>IF(COUNTA('Paste ZoomInfo export here'!$1:$1)=0,"Waiting for your paste",IF(ISNUMBER(MATCH("Management Level",'Paste ZoomInfo export here'!$1:$1,0)),"Found","Not found"))</f>
      </c>
    </row>
    <row r="54">
      <c r="B54" s="4" t="s">
        <v>45</v>
      </c>
      <c r="C54" s="15" t="str">
        <f>IF(COUNTA('Paste ZoomInfo export here'!$1:$1)=0,"Waiting for your paste",IF(ISNUMBER(MATCH("Department",'Paste ZoomInfo export here'!$1:$1,0)),"Found","Not found"))</f>
      </c>
    </row>
    <row r="55" ht="27" customHeight="1">
      <c r="B55" s="6" t="s">
        <v>46</v>
      </c>
    </row>
    <row r="57" ht="22" customHeight="1">
      <c r="B57" s="2" t="s">
        <v>47</v>
      </c>
      <c r="C57" s="3"/>
    </row>
    <row r="58" ht="16" customHeight="1">
      <c r="B58" s="4" t="s">
        <v>48</v>
      </c>
    </row>
    <row r="59" ht="16" customHeight="1">
      <c r="B59" s="4" t="s">
        <v>49</v>
      </c>
    </row>
    <row r="60" ht="16" customHeight="1">
      <c r="B60" s="4" t="s">
        <v>50</v>
      </c>
    </row>
    <row r="61" ht="29" customHeight="1">
      <c r="B61" s="4" t="s">
        <v>51</v>
      </c>
    </row>
    <row r="62" ht="42" customHeight="1">
      <c r="B62" s="4" t="s">
        <v>52</v>
      </c>
    </row>
    <row r="63" ht="42" customHeight="1">
      <c r="B63" s="4" t="s">
        <v>53</v>
      </c>
    </row>
    <row r="64" ht="42" customHeight="1">
      <c r="B64" s="4" t="s">
        <v>54</v>
      </c>
    </row>
    <row r="66" ht="22" customHeight="1">
      <c r="B66" s="2" t="s">
        <v>55</v>
      </c>
      <c r="C66" s="3"/>
    </row>
    <row r="67" ht="16" customHeight="1">
      <c r="B67" s="4" t="s">
        <v>56</v>
      </c>
    </row>
    <row r="68" ht="16" customHeight="1">
      <c r="B68" s="4" t="s">
        <v>57</v>
      </c>
    </row>
    <row r="69" ht="16" customHeight="1">
      <c r="B69" s="4" t="s">
        <v>58</v>
      </c>
    </row>
    <row r="70" ht="16" customHeight="1">
      <c r="B70" s="4" t="s">
        <v>59</v>
      </c>
    </row>
    <row r="71" ht="16" customHeight="1">
      <c r="B71" s="4" t="s">
        <v>60</v>
      </c>
    </row>
    <row r="72" ht="29" customHeight="1">
      <c r="B72" s="4" t="s">
        <v>61</v>
      </c>
    </row>
    <row r="74" ht="29" customHeight="1">
      <c r="B74" s="4" t="s">
        <v>62</v>
      </c>
    </row>
    <row r="75" ht="29" customHeight="1">
      <c r="B75" s="4" t="s">
        <v>63</v>
      </c>
    </row>
    <row r="76" ht="16" customHeight="1">
      <c r="B76" s="4" t="s">
        <v>64</v>
      </c>
    </row>
    <row r="77" ht="16" customHeight="1">
      <c r="B77" s="4" t="s">
        <v>65</v>
      </c>
    </row>
    <row r="78" ht="16" customHeight="1">
      <c r="B78" s="4" t="s">
        <v>66</v>
      </c>
    </row>
    <row r="79" ht="15" customHeight="1">
      <c r="B79" s="6" t="s">
        <v>67</v>
      </c>
    </row>
    <row r="80">
      <c r="B80" s="7" t="s">
        <v>68</v>
      </c>
    </row>
    <row r="81">
      <c r="B81" s="7" t="s">
        <v>69</v>
      </c>
    </row>
    <row r="82">
      <c r="B82" s="7" t="s">
        <v>70</v>
      </c>
    </row>
    <row r="83">
      <c r="B83" s="7" t="s">
        <v>71</v>
      </c>
    </row>
    <row r="85" ht="22" customHeight="1">
      <c r="B85" s="2" t="s">
        <v>72</v>
      </c>
      <c r="C85" s="3"/>
    </row>
    <row r="86" ht="16" customHeight="1">
      <c r="B86" s="4" t="s">
        <v>73</v>
      </c>
    </row>
    <row r="87" ht="16" customHeight="1">
      <c r="B87" s="4" t="s">
        <v>74</v>
      </c>
    </row>
    <row r="88" ht="29" customHeight="1">
      <c r="B88" s="4" t="s">
        <v>75</v>
      </c>
    </row>
    <row r="89" ht="29" customHeight="1">
      <c r="B89" s="4" t="s">
        <v>76</v>
      </c>
    </row>
    <row r="90" ht="29" customHeight="1">
      <c r="B90" s="4" t="s">
        <v>77</v>
      </c>
    </row>
    <row r="91" ht="29" customHeight="1">
      <c r="B91" s="4" t="s">
        <v>78</v>
      </c>
    </row>
    <row r="92" ht="29" customHeight="1">
      <c r="B92" s="4" t="s">
        <v>79</v>
      </c>
    </row>
    <row r="93" ht="15" customHeight="1">
      <c r="B93" s="6" t="s">
        <v>80</v>
      </c>
    </row>
    <row r="94">
      <c r="B94" s="7" t="s">
        <v>81</v>
      </c>
    </row>
    <row r="95">
      <c r="B95" s="7" t="s">
        <v>82</v>
      </c>
    </row>
    <row r="96">
      <c r="B96" s="7" t="s">
        <v>83</v>
      </c>
    </row>
    <row r="97">
      <c r="B97" s="7" t="s">
        <v>84</v>
      </c>
    </row>
    <row r="99" ht="22" customHeight="1">
      <c r="B99" s="2" t="s">
        <v>85</v>
      </c>
      <c r="C99" s="3"/>
    </row>
    <row r="100" ht="16" customHeight="1">
      <c r="B100" s="4" t="s">
        <v>86</v>
      </c>
    </row>
    <row r="101" ht="16" customHeight="1">
      <c r="B101" s="4" t="s">
        <v>87</v>
      </c>
    </row>
    <row r="102" ht="16" customHeight="1">
      <c r="B102" s="4" t="s">
        <v>88</v>
      </c>
    </row>
    <row r="103" ht="16" customHeight="1">
      <c r="B103" s="4" t="s">
        <v>89</v>
      </c>
    </row>
    <row r="104" ht="16" customHeight="1">
      <c r="B104" s="4" t="s">
        <v>90</v>
      </c>
    </row>
    <row r="105" ht="16" customHeight="1">
      <c r="B105" s="4" t="s">
        <v>91</v>
      </c>
    </row>
    <row r="107" ht="8" customHeight="1">
      <c r="B107" s="14"/>
      <c r="C107" s="14"/>
    </row>
    <row r="108" ht="44" customHeight="1">
      <c r="B108" s="12" t="s">
        <v>92</v>
      </c>
      <c r="C108" s="14"/>
    </row>
    <row r="109" ht="18" customHeight="1">
      <c r="B109" s="12" t="s">
        <v>93</v>
      </c>
      <c r="C109" s="14"/>
    </row>
    <row r="110" ht="17" customHeight="1">
      <c r="B110" s="13" t="s">
        <v>94</v>
      </c>
      <c r="C110" s="14"/>
    </row>
    <row r="111" ht="17" customHeight="1">
      <c r="B111" s="13" t="s">
        <v>95</v>
      </c>
      <c r="C111" s="14"/>
    </row>
    <row r="112" ht="8" customHeight="1">
      <c r="B112" s="14"/>
      <c r="C112" s="14"/>
    </row>
    <row r="114" ht="22" customHeight="1">
      <c r="B114" s="2" t="s">
        <v>96</v>
      </c>
      <c r="C114" s="3"/>
    </row>
    <row r="115">
      <c r="B115" s="7" t="s">
        <v>97</v>
      </c>
    </row>
    <row r="116">
      <c r="B116" s="7" t="s">
        <v>98</v>
      </c>
    </row>
    <row r="118" ht="15" customHeight="1">
      <c r="B118" s="6" t="s">
        <v>99</v>
      </c>
    </row>
  </sheetData>
  <conditionalFormatting sqref="C37:C54">
    <cfRule type="expression" dxfId="0" priority="1">
      <formula>C37="Found"</formula>
    </cfRule>
  </conditionalFormatting>
  <conditionalFormatting sqref="C37:C54">
    <cfRule type="expression" dxfId="1" priority="2">
      <formula>C37="Not found"</formula>
    </cfRule>
  </conditionalFormatting>
  <hyperlinks>
    <hyperlink ref="B34" r:id="rId1"/>
    <hyperlink ref="B80" r:id="rId2"/>
    <hyperlink ref="B81" r:id="rId3"/>
    <hyperlink ref="B82" r:id="rId4"/>
    <hyperlink ref="B83" r:id="rId5"/>
    <hyperlink ref="B94" r:id="rId6"/>
    <hyperlink ref="B95" r:id="rId7"/>
    <hyperlink ref="B96" r:id="rId8"/>
    <hyperlink ref="B97" r:id="rId9"/>
    <hyperlink ref="B110" r:id="rId10"/>
    <hyperlink ref="B111" r:id="rId11"/>
    <hyperlink ref="B115" r:id="rId12"/>
    <hyperlink ref="B116" r:id="rId13"/>
  </hyperlinks>
  <pageMargins left="0.7" right="0.7" top="0.75" bottom="0.75" header="0.3" footer="0.3"/>
  <drawing r:id="rId14"/>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Q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22" customWidth="1"/>
    <col min="13" max="13" width="22" customWidth="1"/>
    <col min="14" max="14" width="22" customWidth="1"/>
    <col min="15" max="15" width="22" customWidth="1"/>
    <col min="16" max="16" width="22" customWidth="1"/>
    <col min="17" max="17" width="40" customWidth="1"/>
  </cols>
  <sheetData>
    <row r="1">
      <c r="A1" s="10" t="s">
        <v>100</v>
      </c>
      <c r="B1" s="10" t="s">
        <v>101</v>
      </c>
      <c r="C1" s="10" t="s">
        <v>102</v>
      </c>
      <c r="D1" s="10" t="s">
        <v>103</v>
      </c>
      <c r="E1" s="10" t="s">
        <v>104</v>
      </c>
      <c r="F1" s="10" t="s">
        <v>105</v>
      </c>
      <c r="G1" s="10" t="s">
        <v>106</v>
      </c>
      <c r="H1" s="10" t="s">
        <v>107</v>
      </c>
      <c r="I1" s="10" t="s">
        <v>108</v>
      </c>
      <c r="J1" s="10" t="s">
        <v>109</v>
      </c>
      <c r="K1" s="10" t="s">
        <v>110</v>
      </c>
      <c r="L1" s="10" t="s">
        <v>111</v>
      </c>
      <c r="M1" s="10" t="s">
        <v>112</v>
      </c>
      <c r="N1" s="10" t="s">
        <v>113</v>
      </c>
      <c r="O1" s="10" t="s">
        <v>114</v>
      </c>
      <c r="P1" s="10" t="s">
        <v>115</v>
      </c>
      <c r="Q1" s="10" t="s">
        <v>116</v>
      </c>
    </row>
    <row r="2">
      <c r="A2" cm="1">
        <f t="array" ref="A2:A100001">IF('Start here'!$C$17=0,"",IFERROR(TRIM(SUBSTITUTE(SUBSTITUTE(OFFSET('Paste ZoomInfo export here'!$A$1,1,MATCH("First Name",'Paste ZoomInfo export here'!$1:$1,0)-1,'Start here'!$C$17,1),CHAR(9)," "),_xlfn.UNICHAR(160)," ")),""))</f>
      </c>
      <c r="B2" cm="1">
        <f t="array" ref="B2:B100001">IF('Start here'!$C$17=0,"",IFERROR(TRIM(SUBSTITUTE(SUBSTITUTE(OFFSET('Paste ZoomInfo export here'!$A$1,1,MATCH("Last Name",'Paste ZoomInfo export here'!$1:$1,0)-1,'Start here'!$C$17,1),CHAR(9)," "),_xlfn.UNICHAR(160)," ")),""))</f>
      </c>
      <c r="C2" cm="1">
        <f t="array" ref="C2:C100001">IF('Start here'!$C$17=0,"",IFERROR(TRIM(SUBSTITUTE(SUBSTITUTE(OFFSET('Paste ZoomInfo export here'!$A$1,1,MATCH("Job Title",'Paste ZoomInfo export here'!$1:$1,0)-1,'Start here'!$C$17,1),CHAR(9)," "),_xlfn.UNICHAR(160)," ")),""))</f>
      </c>
      <c r="D2" cm="1">
        <f t="array" ref="D2:D100001">IF('Start here'!$C$17=0,"",LOWER(IFERROR(TRIM(SUBSTITUTE(SUBSTITUTE(OFFSET('Paste ZoomInfo export here'!$A$1,1,MATCH("Email Address",'Paste ZoomInfo export here'!$1:$1,0)-1,'Start here'!$C$17,1),CHAR(9)," "),_xlfn.UNICHAR(160)," ")),"")))</f>
      </c>
      <c r="E2" cm="1">
        <f t="array" ref="E2:E100001">IF('Start here'!$C$17=0,"",IF(IFERROR(TRIM(SUBSTITUTE(SUBSTITUTE(OFFSET('Paste ZoomInfo export here'!$A$1,1,MATCH("Direct Phone",'Paste ZoomInfo export here'!$1:$1,0)-1,'Start here'!$C$17,1),CHAR(9)," "),_xlfn.UNICHAR(160)," ")),"")&lt;&gt;"",IFERROR(TRIM(SUBSTITUTE(SUBSTITUTE(OFFSET('Paste ZoomInfo export here'!$A$1,1,MATCH("Direct Phone",'Paste ZoomInfo export here'!$1:$1,0)-1,'Start here'!$C$17,1),CHAR(9)," "),_xlfn.UNICHAR(160)," ")),""),IF(IFERROR(TRIM(SUBSTITUTE(SUBSTITUTE(OFFSET('Paste ZoomInfo export here'!$A$1,1,MATCH("Company HQ Phone",'Paste ZoomInfo export here'!$1:$1,0)-1,'Start here'!$C$17,1),CHAR(9)," "),_xlfn.UNICHAR(160)," ")),"")&lt;&gt;"",IFERROR(TRIM(SUBSTITUTE(SUBSTITUTE(OFFSET('Paste ZoomInfo export here'!$A$1,1,MATCH("Company HQ Phone",'Paste ZoomInfo export here'!$1:$1,0)-1,'Start here'!$C$17,1),CHAR(9)," "),_xlfn.UNICHAR(160)," ")),""),"")))</f>
      </c>
      <c r="F2" cm="1">
        <f t="array" ref="F2:F100001">IF('Start here'!$C$17=0,"",IFERROR(TRIM(SUBSTITUTE(SUBSTITUTE(OFFSET('Paste ZoomInfo export here'!$A$1,1,MATCH("Company Name",'Paste ZoomInfo export here'!$1:$1,0)-1,'Start here'!$C$17,1),CHAR(9)," "),_xlfn.UNICHAR(160)," ")),""))</f>
      </c>
      <c r="G2" cm="1">
        <f t="array" ref="G2:G100001">IF('Start here'!$C$17=0,"",IFERROR(TRIM(SUBSTITUTE(SUBSTITUTE(OFFSET('Paste ZoomInfo export here'!$A$1,1,MATCH("Website",'Paste ZoomInfo export here'!$1:$1,0)-1,'Start here'!$C$17,1),CHAR(9)," "),_xlfn.UNICHAR(160)," ")),""))</f>
      </c>
      <c r="H2" cm="1">
        <f t="array" ref="H2:H100001">IF('Start here'!$C$17=0,"",IFERROR(TRIM(SUBSTITUTE(SUBSTITUTE(OFFSET('Paste ZoomInfo export here'!$A$1,1,MATCH("Industry",'Paste ZoomInfo export here'!$1:$1,0)-1,'Start here'!$C$17,1),CHAR(9)," "),_xlfn.UNICHAR(160)," ")),""))</f>
      </c>
      <c r="I2" cm="1">
        <f t="array" ref="I2:I100001">IF('Start here'!$C$17=0,"",IF(_xlfn.SEQUENCE('Start here'!$C$17)&gt;0,"ZoomInfo"))</f>
      </c>
      <c r="J2" cm="1">
        <f t="array" ref="J2:J100001">IF('Start here'!$C$17=0,"",IF(_xlfn.SEQUENCE('Start here'!$C$17)&gt;0,"Open - Not Contacted"))</f>
      </c>
      <c r="K2" cm="1">
        <f t="array" ref="K2:K100001">IF('Start here'!$C$17=0,"",IFERROR(TRIM(SUBSTITUTE(SUBSTITUTE(OFFSET('Paste ZoomInfo export here'!$A$1,1,MATCH("Person Street",'Paste ZoomInfo export here'!$1:$1,0)-1,'Start here'!$C$17,1),CHAR(9)," "),_xlfn.UNICHAR(160)," ")),""))</f>
      </c>
      <c r="L2" cm="1">
        <f t="array" ref="L2:L100001">IF('Start here'!$C$17=0,"",IFERROR(TRIM(SUBSTITUTE(SUBSTITUTE(OFFSET('Paste ZoomInfo export here'!$A$1,1,MATCH("Person City",'Paste ZoomInfo export here'!$1:$1,0)-1,'Start here'!$C$17,1),CHAR(9)," "),_xlfn.UNICHAR(160)," ")),""))</f>
      </c>
      <c r="M2" cm="1">
        <f t="array" ref="M2:M100001">IF('Start here'!$C$17=0,"",IFERROR(TRIM(SUBSTITUTE(SUBSTITUTE(OFFSET('Paste ZoomInfo export here'!$A$1,1,MATCH("Person State",'Paste ZoomInfo export here'!$1:$1,0)-1,'Start here'!$C$17,1),CHAR(9)," "),_xlfn.UNICHAR(160)," ")),""))</f>
      </c>
      <c r="N2" cm="1">
        <f t="array" ref="N2:N100001">IF('Start here'!$C$17=0,"",IFERROR(TRIM(SUBSTITUTE(SUBSTITUTE(OFFSET('Paste ZoomInfo export here'!$A$1,1,MATCH("Person Zip Code",'Paste ZoomInfo export here'!$1:$1,0)-1,'Start here'!$C$17,1),CHAR(9)," "),_xlfn.UNICHAR(160)," ")),""))</f>
      </c>
      <c r="O2" cm="1">
        <f t="array" ref="O2:O100001">IF('Start here'!$C$17=0,"",IFERROR(TRIM(SUBSTITUTE(SUBSTITUTE(OFFSET('Paste ZoomInfo export here'!$A$1,1,MATCH("Person Country",'Paste ZoomInfo export here'!$1:$1,0)-1,'Start here'!$C$17,1),CHAR(9)," "),_xlfn.UNICHAR(160)," ")),""))</f>
      </c>
      <c r="P2" cm="1">
        <f t="array" ref="P2:P100001">IF('Start here'!$C$17=0,"",IFERROR(TRIM(SUBSTITUTE(SUBSTITUTE(OFFSET('Paste ZoomInfo export here'!$A$1,1,MATCH("LinkedIn Contact Profile URL",'Paste ZoomInfo export here'!$1:$1,0)-1,'Start here'!$C$17,1),CHAR(9)," "),_xlfn.UNICHAR(160)," ")),""))</f>
      </c>
      <c r="Q2" cm="1">
        <f t="array" ref="Q2:Q100001">IF('Start here'!$C$17=0,"",MID(IF(IFERROR(TRIM(SUBSTITUTE(SUBSTITUTE(OFFSET('Paste ZoomInfo export here'!$A$1,1,MATCH("Job Function",'Paste ZoomInfo export here'!$1:$1,0)-1,'Start here'!$C$17,1),CHAR(9)," "),_xlfn.UNICHAR(160)," ")),"")&lt;&gt;""," | Job function: "&amp;IFERROR(TRIM(SUBSTITUTE(SUBSTITUTE(OFFSET('Paste ZoomInfo export here'!$A$1,1,MATCH("Job Function",'Paste ZoomInfo export here'!$1:$1,0)-1,'Start here'!$C$17,1),CHAR(9)," "),_xlfn.UNICHAR(160)," ")),""),"")&amp;IF(IFERROR(TRIM(SUBSTITUTE(SUBSTITUTE(OFFSET('Paste ZoomInfo export here'!$A$1,1,MATCH("Management Level",'Paste ZoomInfo export here'!$1:$1,0)-1,'Start here'!$C$17,1),CHAR(9)," "),_xlfn.UNICHAR(160)," ")),"")&lt;&gt;""," | Management level: "&amp;IFERROR(TRIM(SUBSTITUTE(SUBSTITUTE(OFFSET('Paste ZoomInfo export here'!$A$1,1,MATCH("Management Level",'Paste ZoomInfo export here'!$1:$1,0)-1,'Start here'!$C$17,1),CHAR(9)," "),_xlfn.UNICHAR(160)," ")),""),"")&amp;IF(IFERROR(TRIM(SUBSTITUTE(SUBSTITUTE(OFFSET('Paste ZoomInfo export here'!$A$1,1,MATCH("Department",'Paste ZoomInfo export here'!$1:$1,0)-1,'Start here'!$C$17,1),CHAR(9)," "),_xlfn.UNICHAR(160)," ")),"")&lt;&gt;""," | Department: "&amp;IFERROR(TRIM(SUBSTITUTE(SUBSTITUTE(OFFSET('Paste ZoomInfo export here'!$A$1,1,MATCH("Department",'Paste ZoomInfo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ZoomInfo export here</vt:lpstr>
      <vt:lpstr>Salesforce Leads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ZoomInfo to Salesforce Leads import template</dc:title>
  <dc:subject>Free Excel template: paste a ZoomInfo export and get a Salesforce Leads import file</dc:subject>
  <dc:creator>Operelio</dc:creator>
  <cp:keywords>ZoomInfo, Salesforce Leads, ZoomInfo to Salesforce Leads, import template, Excel template, CSV import, field mapping</cp:keywords>
  <dc:description>Map your ZoomInfo Contact Search export directly to Salesforce lead fields. It fills 17 Salesforce Leads fields from 18 ZoomInfo columns, with the same rules as https://operelio.com/templates/zoominfo-salesforce-leads.</dc:description>
  <cp:lastModifiedBy>Operelio</cp:lastModifiedBy>
  <cp:category>CRM import template</cp:category>
  <dcterms:created xsi:type="dcterms:W3CDTF">2026-10-03T00:00:00Z</dcterms:created>
  <dcterms:modified xsi:type="dcterms:W3CDTF">2026-10-03T00:00:00Z</dcterms:modified>
</cp:coreProperties>
</file>