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<sst xmlns="http://schemas.openxmlformats.org/spreadsheetml/2006/main" count="99" uniqueCount="99">
  <si>
    <t>Lusha Prospecting to Salesforce Contacts import template</t>
  </si>
  <si>
    <t>Paste your Lusha Prospecting export in, and get a file Salesforce can import. Free from Operelio.</t>
  </si>
  <si>
    <t>Get this into Salesforce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</si>
  <si>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</si>
  <si>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</si>
  <si>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</si>
  <si>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</si>
  <si>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</si>
  <si>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</si>
  <si>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</si>
  <si>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</si>
  <si>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</si>
  <si>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</si>
  <si>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</si>
  <si>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</si>
  <si>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</si>
  <si>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</si>
  <si>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</si>
  <si>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</si>
  <si>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</si>
  <si>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</si>
  <si>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</si>
  <si>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</si>
  <si>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</si>
  <si>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</si>
  <si>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</si>
  <si>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First Name</t>
  </si>
  <si>
    <t>Last name  →  Last Name</t>
  </si>
  <si>
    <t>Job title  →  Title</t>
  </si>
  <si>
    <t>Work email  →  Email</t>
  </si>
  <si>
    <t>Phone 1  →  Phone</t>
  </si>
  <si>
    <t>Phone 2  →  Phone</t>
  </si>
  <si>
    <t>Departments  →  Department</t>
  </si>
  <si>
    <t>City  →  Mailing City</t>
  </si>
  <si>
    <t>State  →  Mailing State</t>
  </si>
  <si>
    <t>Country  →  Mailing Country</t>
  </si>
  <si>
    <t>LinkedIn URL  →  LinkedIn URL</t>
  </si>
  <si>
    <t>Company name  →  Account Name</t>
  </si>
  <si>
    <t>Seniority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</si>
  <si>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</si>
  <si>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</si>
  <si>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</si>
  <si>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</si>
  <si>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</si>
  <si>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</si>
  <si>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</si>
  <si>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</si>
  <si>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</si>
  <si>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</si>
  <si>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</si>
  <si>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</si>
  <si>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</si>
  <si>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</si>
  <si>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</si>
  <si>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</si>
  <si>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</si>
  <si>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</si>
  <si>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</si>
  <si>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</si>
  <si>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</si>
  <si>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</si>
  <si>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</si>
  <si>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</si>
  <si>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</si>
  <si>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</si>
  <si>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</si>
  <si>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</si>
  <si>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</si>
  <si>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</si>
  <si>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</si>
  <si>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</si>
  <si>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</si>
  <si>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</si>
  <si>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</si>
  <si>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</si>
  <si>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</si>
  <si>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</si>
  <si>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</si>
  <si>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</si>
  <si>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</si>
  <si>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</si>
  <si>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</si>
  <si>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</si>
  <si>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</si>
  <si>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</si>
  <si>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</si>
  <si>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</si>
  <si>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</si>
  <si>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</si>
  <si>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</si>
  <si>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</si>
  <si>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Phone</t>
  </si>
  <si>
    <t>Department</t>
  </si>
  <si>
    <t>MailingCity</t>
  </si>
  <si>
    <t>MailingState</t>
  </si>
  <si>
    <t>MailingCountry</t>
  </si>
  <si>
    <t>LinkedIn_URL__c</t>
  </si>
  <si>
    <t>AccountName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</si>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</sst>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lusha-prospecting-salesforce-contacts&amp;utm_source=excel_template&amp;utm_medium=file&amp;utm_campaign=lusha-prospecting-salesforce-contacts&amp;utm_content=signup" TargetMode="External"/><Relationship Id="rId11" Type="http://schemas.openxmlformats.org/officeDocument/2006/relationships/hyperlink" Target="https://operelio.com/templates/lusha-prospecting-salesforce-leads?utm_source=excel_template&amp;utm_medium=file&amp;utm_campaign=lusha-prospecting-salesforce-contacts&amp;utm_content=template_page#contacts" TargetMode="External"/><Relationship Id="rId12" Type="http://schemas.openxmlformats.org/officeDocument/2006/relationships/hyperlink" Target="https://operelio.com/templates/salesforce?utm_source=excel_template&amp;utm_medium=file&amp;utm_campaign=lusha-prospecting-salesforce-contacts&amp;utm_content=crm_hub" TargetMode="External"/><Relationship Id="rId13" Type="http://schemas.openxmlformats.org/officeDocument/2006/relationships/hyperlink" Target="https://operelio.com/templates/crm-import-limits?utm_source=excel_template&amp;utm_medium=file&amp;utm_campaign=lusha-prospecting-salesforce-contact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here'!$A$2:$ZZ$100001,0,MATCH("Departments",'Paste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here'!$A$2:$ZZ$100001,0,MATCH("Seniority",'Paste your export here'!$1:$1,0)),CHAR(9)," "),_xlfn.UNICHAR(160)," ")))&gt;0),ROW('Paste your export here'!$A$2:$A$100001)-1),0))</f>
      </c>
    </row>
    <row r="18">
      <c r="B18" s="5" t="s">
        <v>13</v>
      </c>
      <c r="C18" s="8" t="str">
        <f>IF('Start here'!$C$17=0,0,SUMPRODUCT((LEN('Salesforce Contacts import'!$B$2:$B$100001)=0)*(ROW('Salesforce Contacts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ht="15" customHeight="1">
      <c r="B30" s="6" t="s">
        <v>22</v>
      </c>
    </row>
    <row r="31">
      <c r="B31" s="7" t="s">
        <v>23</v>
      </c>
    </row>
    <row r="32">
      <c r="B32" s="7" t="s">
        <v>24</v>
      </c>
    </row>
    <row r="34" ht="22" customHeight="1">
      <c r="B34" s="2" t="s">
        <v>25</v>
      </c>
      <c r="C34" s="3"/>
    </row>
    <row r="35">
      <c r="B35" s="4" t="s">
        <v>26</v>
      </c>
      <c r="C35" s="15" t="str">
        <f>IF(COUNTA('Paste your export here'!$1:$1)=0,"Waiting for your paste",IF(ISNUMBER(MATCH("First name",'Paste your export here'!$1:$1,0)),"Found","Not found"))</f>
      </c>
    </row>
    <row r="36">
      <c r="B36" s="4" t="s">
        <v>27</v>
      </c>
      <c r="C36" s="15" t="str">
        <f>IF(COUNTA('Paste your export here'!$1:$1)=0,"Waiting for your paste",IF(ISNUMBER(MATCH("Last name",'Paste your export here'!$1:$1,0)),"Found","Not found"))</f>
      </c>
    </row>
    <row r="37">
      <c r="B37" s="4" t="s">
        <v>28</v>
      </c>
      <c r="C37" s="15" t="str">
        <f>IF(COUNTA('Paste your export here'!$1:$1)=0,"Waiting for your paste",IF(ISNUMBER(MATCH("Job title",'Paste your export here'!$1:$1,0)),"Found","Not found"))</f>
      </c>
    </row>
    <row r="38">
      <c r="B38" s="4" t="s">
        <v>29</v>
      </c>
      <c r="C38" s="15" t="str">
        <f>IF(COUNTA('Paste your export here'!$1:$1)=0,"Waiting for your paste",IF(ISNUMBER(MATCH("Work email",'Paste your export here'!$1:$1,0)),"Found","Not found"))</f>
      </c>
    </row>
    <row r="39">
      <c r="B39" s="4" t="s">
        <v>30</v>
      </c>
      <c r="C39" s="15" t="str">
        <f>IF(COUNTA('Paste your export here'!$1:$1)=0,"Waiting for your paste",IF(ISNUMBER(MATCH("Phone 1",'Paste your export here'!$1:$1,0)),"Found","Not found"))</f>
      </c>
    </row>
    <row r="40">
      <c r="B40" s="4" t="s">
        <v>31</v>
      </c>
      <c r="C40" s="15" t="str">
        <f>IF(COUNTA('Paste your export here'!$1:$1)=0,"Waiting for your paste",IF(ISNUMBER(MATCH("Phone 2",'Paste your export here'!$1:$1,0)),"Found","Not found"))</f>
      </c>
    </row>
    <row r="41">
      <c r="B41" s="4" t="s">
        <v>32</v>
      </c>
      <c r="C41" s="15" t="str">
        <f>IF(COUNTA('Paste your export here'!$1:$1)=0,"Waiting for your paste",IF(ISNUMBER(MATCH("Departments",'Paste your export here'!$1:$1,0)),"Found","Not found"))</f>
      </c>
    </row>
    <row r="42">
      <c r="B42" s="4" t="s">
        <v>33</v>
      </c>
      <c r="C42" s="15" t="str">
        <f>IF(COUNTA('Paste your export here'!$1:$1)=0,"Waiting for your paste",IF(ISNUMBER(MATCH("City",'Paste your export here'!$1:$1,0)),"Found","Not found"))</f>
      </c>
    </row>
    <row r="43">
      <c r="B43" s="4" t="s">
        <v>34</v>
      </c>
      <c r="C43" s="15" t="str">
        <f>IF(COUNTA('Paste your export here'!$1:$1)=0,"Waiting for your paste",IF(ISNUMBER(MATCH("State",'Paste your export here'!$1:$1,0)),"Found","Not found"))</f>
      </c>
    </row>
    <row r="44">
      <c r="B44" s="4" t="s">
        <v>35</v>
      </c>
      <c r="C44" s="15" t="str">
        <f>IF(COUNTA('Paste your export here'!$1:$1)=0,"Waiting for your paste",IF(ISNUMBER(MATCH("Country",'Paste your export here'!$1:$1,0)),"Found","Not found"))</f>
      </c>
    </row>
    <row r="45">
      <c r="B45" s="4" t="s">
        <v>36</v>
      </c>
      <c r="C45" s="15" t="str">
        <f>IF(COUNTA('Paste your export here'!$1:$1)=0,"Waiting for your paste",IF(ISNUMBER(MATCH("LinkedIn URL",'Paste your export here'!$1:$1,0)),"Found","Not found"))</f>
      </c>
    </row>
    <row r="46">
      <c r="B46" s="4" t="s">
        <v>37</v>
      </c>
      <c r="C46" s="15" t="str">
        <f>IF(COUNTA('Paste your export here'!$1:$1)=0,"Waiting for your paste",IF(ISNUMBER(MATCH("Company name",'Paste your export here'!$1:$1,0)),"Found","Not found"))</f>
      </c>
    </row>
    <row r="47">
      <c r="B47" s="4" t="s">
        <v>38</v>
      </c>
      <c r="C47" s="15" t="str">
        <f>IF(COUNTA('Paste your export here'!$1:$1)=0,"Waiting for your paste",IF(ISNUMBER(MATCH("Seniority",'Paste your export here'!$1:$1,0)),"Found","Not found"))</f>
      </c>
    </row>
    <row r="48" ht="27" customHeight="1">
      <c r="B48" s="6" t="s">
        <v>39</v>
      </c>
    </row>
    <row r="50" ht="22" customHeight="1">
      <c r="B50" s="2" t="s">
        <v>40</v>
      </c>
      <c r="C50" s="3"/>
    </row>
    <row r="51" ht="29" customHeight="1">
      <c r="B51" s="4" t="s">
        <v>41</v>
      </c>
    </row>
    <row r="53" ht="22" customHeight="1">
      <c r="B53" s="2" t="s">
        <v>42</v>
      </c>
      <c r="C53" s="3"/>
    </row>
    <row r="54" ht="16" customHeight="1">
      <c r="B54" s="4" t="s">
        <v>43</v>
      </c>
    </row>
    <row r="55" ht="16" customHeight="1">
      <c r="B55" s="4" t="s">
        <v>44</v>
      </c>
    </row>
    <row r="56" ht="16" customHeight="1">
      <c r="B56" s="4" t="s">
        <v>45</v>
      </c>
    </row>
    <row r="57" ht="16" customHeight="1">
      <c r="B57" s="4" t="s">
        <v>46</v>
      </c>
    </row>
    <row r="58" ht="16" customHeight="1">
      <c r="B58" s="4" t="s">
        <v>47</v>
      </c>
    </row>
    <row r="59" ht="29" customHeight="1">
      <c r="B59" s="4" t="s">
        <v>48</v>
      </c>
    </row>
    <row r="61" ht="29" customHeight="1">
      <c r="B61" s="4" t="s">
        <v>49</v>
      </c>
    </row>
    <row r="62" ht="29" customHeight="1">
      <c r="B62" s="4" t="s">
        <v>50</v>
      </c>
    </row>
    <row r="63" ht="16" customHeight="1">
      <c r="B63" s="4" t="s">
        <v>51</v>
      </c>
    </row>
    <row r="64" ht="16" customHeight="1">
      <c r="B64" s="4" t="s">
        <v>52</v>
      </c>
    </row>
    <row r="65" ht="16" customHeight="1">
      <c r="B65" s="4" t="s">
        <v>53</v>
      </c>
    </row>
    <row r="66" ht="16" customHeight="1">
      <c r="B66" s="4" t="s">
        <v>54</v>
      </c>
    </row>
    <row r="67" ht="15" customHeight="1">
      <c r="B67" s="6" t="s">
        <v>55</v>
      </c>
    </row>
    <row r="68">
      <c r="B68" s="7" t="s">
        <v>56</v>
      </c>
    </row>
    <row r="69">
      <c r="B69" s="7" t="s">
        <v>57</v>
      </c>
    </row>
    <row r="70">
      <c r="B70" s="7" t="s">
        <v>58</v>
      </c>
    </row>
    <row r="72" ht="22" customHeight="1">
      <c r="B72" s="2" t="s">
        <v>59</v>
      </c>
      <c r="C72" s="3"/>
    </row>
    <row r="73" ht="16" customHeight="1">
      <c r="B73" s="4" t="s">
        <v>60</v>
      </c>
    </row>
    <row r="74" ht="16" customHeight="1">
      <c r="B74" s="4" t="s">
        <v>61</v>
      </c>
    </row>
    <row r="75" ht="29" customHeight="1">
      <c r="B75" s="4" t="s">
        <v>62</v>
      </c>
    </row>
    <row r="76" ht="29" customHeight="1">
      <c r="B76" s="4" t="s">
        <v>63</v>
      </c>
    </row>
    <row r="77" ht="29" customHeight="1">
      <c r="B77" s="4" t="s">
        <v>64</v>
      </c>
    </row>
    <row r="78" ht="29" customHeight="1">
      <c r="B78" s="4" t="s">
        <v>65</v>
      </c>
    </row>
    <row r="79" ht="29" customHeight="1">
      <c r="B79" s="4" t="s">
        <v>66</v>
      </c>
    </row>
    <row r="80" ht="15" customHeight="1">
      <c r="B80" s="6" t="s">
        <v>67</v>
      </c>
    </row>
    <row r="81">
      <c r="B81" s="7" t="s">
        <v>68</v>
      </c>
    </row>
    <row r="82">
      <c r="B82" s="7" t="s">
        <v>69</v>
      </c>
    </row>
    <row r="83">
      <c r="B83" s="7" t="s">
        <v>70</v>
      </c>
    </row>
    <row r="84">
      <c r="B84" s="7" t="s">
        <v>71</v>
      </c>
    </row>
    <row r="86" ht="22" customHeight="1">
      <c r="B86" s="2" t="s">
        <v>72</v>
      </c>
      <c r="C86" s="3"/>
    </row>
    <row r="87" ht="16" customHeight="1">
      <c r="B87" s="4" t="s">
        <v>73</v>
      </c>
    </row>
    <row r="88" ht="16" customHeight="1">
      <c r="B88" s="4" t="s">
        <v>74</v>
      </c>
    </row>
    <row r="89" ht="16" customHeight="1">
      <c r="B89" s="4" t="s">
        <v>75</v>
      </c>
    </row>
    <row r="90" ht="16" customHeight="1">
      <c r="B90" s="4" t="s">
        <v>76</v>
      </c>
    </row>
    <row r="91" ht="16" customHeight="1">
      <c r="B91" s="4" t="s">
        <v>77</v>
      </c>
    </row>
    <row r="92" ht="16" customHeight="1">
      <c r="B92" s="4" t="s">
        <v>78</v>
      </c>
    </row>
    <row r="94" ht="8" customHeight="1">
      <c r="B94" s="14"/>
      <c r="C94" s="14"/>
    </row>
    <row r="95" ht="44" customHeight="1">
      <c r="B95" s="12" t="s">
        <v>79</v>
      </c>
      <c r="C95" s="14"/>
    </row>
    <row r="96" ht="18" customHeight="1">
      <c r="B96" s="12" t="s">
        <v>80</v>
      </c>
      <c r="C96" s="14"/>
    </row>
    <row r="97" ht="17" customHeight="1">
      <c r="B97" s="13" t="s">
        <v>81</v>
      </c>
      <c r="C97" s="14"/>
    </row>
    <row r="98" ht="17" customHeight="1">
      <c r="B98" s="13" t="s">
        <v>82</v>
      </c>
      <c r="C98" s="14"/>
    </row>
    <row r="99" ht="8" customHeight="1">
      <c r="B99" s="14"/>
      <c r="C99" s="14"/>
    </row>
    <row r="101" ht="22" customHeight="1">
      <c r="B101" s="2" t="s">
        <v>83</v>
      </c>
      <c r="C101" s="3"/>
    </row>
    <row r="102">
      <c r="B102" s="7" t="s">
        <v>84</v>
      </c>
    </row>
    <row r="103">
      <c r="B103" s="7" t="s">
        <v>85</v>
      </c>
    </row>
    <row r="105" ht="15" customHeight="1">
      <c r="B105" s="6" t="s">
        <v>86</v>
      </c>
    </row>
  </sheetData>
  <conditionalFormatting sqref="C35:C47">
    <cfRule type="expression" dxfId="0" priority="1">
      <formula>C35="Found"</formula>
    </cfRule>
  </conditionalFormatting>
  <conditionalFormatting sqref="C35:C47">
    <cfRule type="expression" dxfId="1" priority="2">
      <formula>C35="Not found"</formula>
    </cfRule>
  </conditionalFormatting>
  <hyperlinks>
    <hyperlink ref="B31" r:id="rId1"/>
    <hyperlink ref="B32" r:id="rId2"/>
    <hyperlink ref="B68" r:id="rId3"/>
    <hyperlink ref="B69" r:id="rId4"/>
    <hyperlink ref="B70" r:id="rId5"/>
    <hyperlink ref="B81" r:id="rId6"/>
    <hyperlink ref="B82" r:id="rId7"/>
    <hyperlink ref="B83" r:id="rId8"/>
    <hyperlink ref="B84" r:id="rId9"/>
    <hyperlink ref="B97" r:id="rId10"/>
    <hyperlink ref="B98" r:id="rId11"/>
    <hyperlink ref="B102" r:id="rId12"/>
    <hyperlink ref="B103"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87</v>
      </c>
      <c r="B1" s="10" t="s">
        <v>88</v>
      </c>
      <c r="C1" s="10" t="s">
        <v>89</v>
      </c>
      <c r="D1" s="10" t="s">
        <v>90</v>
      </c>
      <c r="E1" s="10" t="s">
        <v>91</v>
      </c>
      <c r="F1" s="10" t="s">
        <v>92</v>
      </c>
      <c r="G1" s="10" t="s">
        <v>93</v>
      </c>
      <c r="H1" s="10" t="s">
        <v>94</v>
      </c>
      <c r="I1" s="10" t="s">
        <v>95</v>
      </c>
      <c r="J1" s="10" t="s">
        <v>96</v>
      </c>
      <c r="K1" s="10" t="s">
        <v>97</v>
      </c>
      <c r="L1" s="10" t="s">
        <v>98</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here'!$C$17=0,"",IFERROR(TRIM(LEFT(IFERROR(TRIM(SUBSTITUTE(SUBSTITUTE(OFFSET('Paste your export here'!$A$1,1,MATCH("Departments",'Paste your export here'!$1:$1,0)-1,'Start here'!$C$17,1),CHAR(9)," "),_xlfn.UNICHAR(160)," ")),""),FIND(", ",IFERROR(TRIM(SUBSTITUTE(SUBSTITUTE(OFFSET('Paste your export here'!$A$1,1,MATCH("Departments",'Paste your export here'!$1:$1,0)-1,'Start here'!$C$17,1),CHAR(9)," "),_xlfn.UNICHAR(160)," ")),""))-1)),IFERROR(TRIM(SUBSTITUTE(SUBSTITUTE(OFFSET('Paste your export here'!$A$1,1,MATCH("Departments",'Paste your export here'!$1:$1,0)-1,'Start here'!$C$17,1),CHAR(9)," "),_xlfn.UNICHAR(160)," ")),"")))</f>
      </c>
      <c r="G2" cm="1">
        <f t="array" ref="G2:G100001">IF('Start here'!$C$17=0,"",IFERROR(TRIM(SUBSTITUTE(SUBSTITUTE(OFFSET('Paste your export here'!$A$1,1,MATCH("City",'Paste your export here'!$1:$1,0)-1,'Start here'!$C$17,1),CHAR(9)," "),_xlfn.UNICHAR(160)," ")),""))</f>
      </c>
      <c r="H2" cm="1">
        <f t="array" ref="H2:H100001">IF('Start here'!$C$17=0,"",IFERROR(TRIM(SUBSTITUTE(SUBSTITUTE(OFFSET('Paste your export here'!$A$1,1,MATCH("State",'Paste your export here'!$1:$1,0)-1,'Start here'!$C$17,1),CHAR(9)," "),_xlfn.UNICHAR(160)," ")),""))</f>
      </c>
      <c r="I2" cm="1">
        <f t="array" ref="I2:I100001">IF('Start here'!$C$17=0,"",IFERROR(TRIM(SUBSTITUTE(SUBSTITUTE(OFFSET('Paste your export here'!$A$1,1,MATCH("Country",'Paste your export here'!$1:$1,0)-1,'Start here'!$C$17,1),CHAR(9)," "),_xlfn.UNICHAR(160)," ")),""))</f>
      </c>
      <c r="J2" cm="1">
        <f t="array" ref="J2:J100001">IF('Start here'!$C$17=0,"",IFERROR(TRIM(SUBSTITUTE(SUBSTITUTE(OFFSET('Paste your export here'!$A$1,1,MATCH("LinkedIn URL",'Paste your export here'!$1:$1,0)-1,'Start here'!$C$17,1),CHAR(9)," "),_xlfn.UNICHAR(160)," ")),""))</f>
      </c>
      <c r="K2" cm="1">
        <f t="array" ref="K2:K100001">IF('Start here'!$C$17=0,"",IFERROR(TRIM(SUBSTITUTE(SUBSTITUTE(OFFSET('Paste your export here'!$A$1,1,MATCH("Company name",'Paste your export here'!$1:$1,0)-1,'Start here'!$C$17,1),CHAR(9)," "),_xlfn.UNICHAR(160)," ")),""))</f>
      </c>
      <c r="L2" cm="1">
        <f t="array" ref="L2:L100001">IF('Start here'!$C$17=0,"",MID(IF(IFERROR(TRIM(SUBSTITUTE(SUBSTITUTE(OFFSET('Paste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Salesforce Contacts import template</dc:title>
  <dc:subject>Free Excel template: paste a Lusha Prospecting export and get a Salesforce Contacts import file</dc:subject>
  <dc:creator>Operelio</dc:creator>
  <cp:keywords>Lusha Prospecting, Salesforce Contacts, Lusha Prospecting to Salesforce Contacts, import template, Excel template, CSV import, field mapping</cp:keywords>
  <dc:description>Map your Lusha Prospecting export directly to Salesforce contact fields. It fills 12 Salesforce Contacts fields from 13 Lusha Prospecting columns, with the same rules as https://operelio.com/templates/lusha-prospecting-salesforce-leads#contacts.</dc:description>
  <cp:lastModifiedBy>Operelio</cp:lastModifiedBy>
  <cp:category>CRM import template</cp:category>
  <dcterms:created xsi:type="dcterms:W3CDTF">2026-10-03T00:00:00Z</dcterms:created>
  <dcterms:modified xsi:type="dcterms:W3CDTF">2026-10-03T00:00:00Z</dcterms:modified>
</cp:coreProperties>
</file>