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Cognism export here" sheetId="2" r:id="rId2"/>
    <sheet name="Zoho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<sst xmlns="http://schemas.openxmlformats.org/spreadsheetml/2006/main" count="97" uniqueCount="97">
  <si>
    <t>Cognism to Zoho Leads import template</t>
  </si>
  <si>
    <t>Paste your Cognism export in, and get a file Zoho can import. Free from Operelio.</t>
  </si>
  <si>
    <t>Get this into Zoho first time</t>
  </si>
  <si>
    <t>1.  Open your Cognism export and select everything: press Ctrl+A twice (Cmd+A twice on a Mac), so a blank row doesn't cut the selection short. Copy it. How to get the export is further down.</t>
  </si>
  <si>
    <t>2.  Go to the "Paste Cognism export here" tab, click cell A1 and paste. Keep the header row. Using this file again? Select everything on that tab and press Delete first, or old rows stay underneath.</t>
  </si>
  <si>
    <t>3.  Go to the "Zoho Leads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</si>
  <si>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</si>
  <si>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Cognism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</si>
  <si>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</si>
  <si>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Leads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</si>
  <si>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</si>
  <si>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</si>
  <si>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</si>
  <si>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</si>
  <si>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</si>
  <si>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t>Rows with no Company</t>
  </si>
  <si>
    <r>
      <rPr>
        <b/>
        <sz val="9"/>
        <color rgb="FF0F172A"/>
        <rFont val="Arial"/>
        <family val="2"/>
      </rPr>
      <t xml:space="preserve">Required by Zoho CRM's importer: </t>
    </r>
    <r>
      <rPr>
        <sz val="9"/>
        <color rgb="FF64748B"/>
        <rFont val="Arial"/>
        <family val="2"/>
      </rPr>
      <t>Last Name and Company on every lead.</t>
    </r>
  </si>
  <si>
    <t>Getting the export out of Cognism</t>
  </si>
  <si>
    <t>1.  Run a Contact Search in Cognism, or open Lists and pick All Contacts, My Contacts or one of your lists.</t>
  </si>
  <si>
    <t>2.  Use the checkboxes to choose Select Page, Select All or Custom Selection.</t>
  </si>
  <si>
    <t>3.  Click the option to export the contacts as a CSV file in the toolbar at the top of the page.</t>
  </si>
  <si>
    <r>
      <rPr>
        <b/>
        <sz val="9"/>
        <color rgb="FF0F172A"/>
        <rFont val="Arial"/>
        <family val="2"/>
      </rPr>
      <t xml:space="preserve">File: </t>
    </r>
    <r>
      <rPr>
        <sz val="9"/>
        <color rgb="FF64748B"/>
        <rFont val="Arial"/>
        <family val="2"/>
      </rPr>
      <t>CSV.</t>
    </r>
  </si>
  <si>
    <t>You can export up to 10,000 contacts at once from Search, and up to 1,000 per action from All Contacts or My Contacts.</t>
  </si>
  <si>
    <t>Exporting reveals any contact not yet revealed in the current contract period, and credits are used only for newly revealed contacts.</t>
  </si>
  <si>
    <t>Cognism: Manage search results</t>
  </si>
  <si>
    <t>Cognism: Lists</t>
  </si>
  <si>
    <t>The Cognism columns this template reads</t>
  </si>
  <si>
    <t>First Name  →  First Name</t>
  </si>
  <si>
    <t>Last Name  →  Last Name</t>
  </si>
  <si>
    <t>Job Title  →  Title</t>
  </si>
  <si>
    <t>Email  →  Email</t>
  </si>
  <si>
    <t>Mobile  →  Phone</t>
  </si>
  <si>
    <t>Direct  →  Phone</t>
  </si>
  <si>
    <t>Office  →  Phone</t>
  </si>
  <si>
    <t>HQ  →  Phone</t>
  </si>
  <si>
    <t>Company Name  →  Company</t>
  </si>
  <si>
    <t>City  →  City</t>
  </si>
  <si>
    <t>State  →  State</t>
  </si>
  <si>
    <t>Country  →  Country</t>
  </si>
  <si>
    <t>Personal Linkedin URL  →  Description</t>
  </si>
  <si>
    <t>List Name  →  Description</t>
  </si>
  <si>
    <t>Seniority  →  Description</t>
  </si>
  <si>
    <t>Department  →  Description</t>
  </si>
  <si>
    <t>A column marked Not found leaves its part blank. If your export names it differently, rename that header on the paste tab to the name shown here.</t>
  </si>
  <si>
    <t>Before you import into Zoho</t>
  </si>
  <si>
    <t>Lead Source is set to "Cognism" on every row.</t>
  </si>
  <si>
    <t>Lead Status is set to "Not Contacted" on every row.</t>
  </si>
  <si>
    <t>Zoho has to accept those values. To use a different one, change it in the saved CSV.</t>
  </si>
  <si>
    <t>Importing with Zoho CRM's importer</t>
  </si>
  <si>
    <t>1.  Open the Leads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</si>
  <si>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</si>
  <si>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</si>
  <si>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</si>
  <si>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</si>
  <si>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</si>
  <si>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</si>
  <si>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</si>
  <si>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</si>
  <si>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</si>
  <si>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</si>
  <si>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</si>
  <si>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</si>
  <si>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</si>
  <si>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If Lead Owner holds names instead of emails or IDs, records are assigned to the person importing.</t>
  </si>
  <si>
    <t>From Zoho's own help pages, checked 2026-09-28:</t>
  </si>
  <si>
    <t>Zoho CRM: Import data into a CRM module</t>
  </si>
  <si>
    <t>Zoho CRM: Standard fields in Leads</t>
  </si>
  <si>
    <t>Zoho CRM: Import FAQs</t>
  </si>
  <si>
    <t>Zoho CRM: View import history</t>
  </si>
  <si>
    <t>Zoho CRM: API names</t>
  </si>
  <si>
    <t>Zoho CRM: Troubleshooting data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</si>
  <si>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</si>
  <si>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</si>
  <si>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</si>
  <si>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</si>
  <si>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</si>
  <si>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Zoho.</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</si>
  <si>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</si>
  <si>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</si>
  <si>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</si>
  <si>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</si>
  <si>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</si>
  <si>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</si>
  <si>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</si>
  <si>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</si>
  <si>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</si>
  <si>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</si>
  <si>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Title</t>
  </si>
  <si>
    <t>Email</t>
  </si>
  <si>
    <t>Phone</t>
  </si>
  <si>
    <t>Company</t>
  </si>
  <si>
    <t>Lead_Source</t>
  </si>
  <si>
    <t>Lead_Status</t>
  </si>
  <si>
    <t>City</t>
  </si>
  <si>
    <t>State</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</si>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</sst>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cognism.com/hc/en-gb/articles/37378676430482-Manage-Search-Results" TargetMode="External"/><Relationship Id="rId2" Type="http://schemas.openxmlformats.org/officeDocument/2006/relationships/hyperlink" Target="https://help.cognism.com/hc/en-gb/articles/36710363471506-Organise-your-contacts-with-Lists" TargetMode="External"/><Relationship Id="rId3" Type="http://schemas.openxmlformats.org/officeDocument/2006/relationships/hyperlink" Target="https://help.zoho.com/portal/en/kb/crm/data-administration/import-data/articles/import-data-into-a-crm-module" TargetMode="External"/><Relationship Id="rId4" Type="http://schemas.openxmlformats.org/officeDocument/2006/relationships/hyperlink" Target="https://help.zoho.com/portal/en/kb/crm/sales-force-automation/leads/articles/standard-fields-leads" TargetMode="External"/><Relationship Id="rId5" Type="http://schemas.openxmlformats.org/officeDocument/2006/relationships/hyperlink" Target="https://help.zoho.com/portal/en/kb/crm/faqs/data-administration/import/articles/faqs-import" TargetMode="External"/><Relationship Id="rId6" Type="http://schemas.openxmlformats.org/officeDocument/2006/relationships/hyperlink" Target="https://help.zoho.com/portal/en/kb/crm/data-administration/import-data/articles/view-import-history" TargetMode="External"/><Relationship Id="rId7" Type="http://schemas.openxmlformats.org/officeDocument/2006/relationships/hyperlink" Target="https://www.zoho.com/crm/help/api-names.html" TargetMode="External"/><Relationship Id="rId8" Type="http://schemas.openxmlformats.org/officeDocument/2006/relationships/hyperlink" Target="https://help.zoho.com/portal/en/kb/crm/troubleshooting/articles/troubleshooting-data-import-export" TargetMode="External"/><Relationship Id="rId9" Type="http://schemas.openxmlformats.org/officeDocument/2006/relationships/hyperlink" Target="https://operelio.com/sign-up?redirect_url=%2Fapp%2Ftools%2Fcrm_formatter%3Ftemplate%3Dcognism-zoho-leads&amp;utm_source=excel_template&amp;utm_medium=file&amp;utm_campaign=cognism-zoho-leads&amp;utm_content=signup" TargetMode="External"/><Relationship Id="rId10" Type="http://schemas.openxmlformats.org/officeDocument/2006/relationships/hyperlink" Target="https://operelio.com/templates/cognism-zoho-leads?utm_source=excel_template&amp;utm_medium=file&amp;utm_campaign=cognism-zoho-leads&amp;utm_content=template_page" TargetMode="External"/><Relationship Id="rId11" Type="http://schemas.openxmlformats.org/officeDocument/2006/relationships/hyperlink" Target="https://operelio.com/templates/zoho?utm_source=excel_template&amp;utm_medium=file&amp;utm_campaign=cognism-zoho-leads&amp;utm_content=crm_hub" TargetMode="External"/><Relationship Id="rId12" Type="http://schemas.openxmlformats.org/officeDocument/2006/relationships/hyperlink" Target="https://operelio.com/templates/crm-import-limits?utm_source=excel_template&amp;utm_medium=file&amp;utm_campaign=cognism-zoho-leads&amp;utm_content=import_limits" TargetMode="External"/><Relationship Id="rId1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1"/>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Cognism export here'!$A$2:$ZZ$100001,0,MATCH("First Name",'Paste Cognism export here'!$1:$1,0)),CHAR(9)," "),_xlfn.UNICHAR(160)," ")))&gt;0),ROW('Paste Cognism export here'!$A$2:$A$100001)-1),0),IFERROR(LOOKUP(2,1/(LEN(TRIM(SUBSTITUTE(SUBSTITUTE(INDEX('Paste Cognism export here'!$A$2:$ZZ$100001,0,MATCH("Last Name",'Paste Cognism export here'!$1:$1,0)),CHAR(9)," "),_xlfn.UNICHAR(160)," ")))&gt;0),ROW('Paste Cognism export here'!$A$2:$A$100001)-1),0),IFERROR(LOOKUP(2,1/(LEN(TRIM(SUBSTITUTE(SUBSTITUTE(INDEX('Paste Cognism export here'!$A$2:$ZZ$100001,0,MATCH("Job Title",'Paste Cognism export here'!$1:$1,0)),CHAR(9)," "),_xlfn.UNICHAR(160)," ")))&gt;0),ROW('Paste Cognism export here'!$A$2:$A$100001)-1),0),IFERROR(LOOKUP(2,1/(LEN(TRIM(SUBSTITUTE(SUBSTITUTE(INDEX('Paste Cognism export here'!$A$2:$ZZ$100001,0,MATCH("Email",'Paste Cognism export here'!$1:$1,0)),CHAR(9)," "),_xlfn.UNICHAR(160)," ")))&gt;0),ROW('Paste Cognism export here'!$A$2:$A$100001)-1),0),IFERROR(LOOKUP(2,1/(LEN(TRIM(SUBSTITUTE(SUBSTITUTE(INDEX('Paste Cognism export here'!$A$2:$ZZ$100001,0,MATCH("Mobile",'Paste Cognism export here'!$1:$1,0)),CHAR(9)," "),_xlfn.UNICHAR(160)," ")))&gt;0),ROW('Paste Cognism export here'!$A$2:$A$100001)-1),0),IFERROR(LOOKUP(2,1/(LEN(TRIM(SUBSTITUTE(SUBSTITUTE(INDEX('Paste Cognism export here'!$A$2:$ZZ$100001,0,MATCH("Direct",'Paste Cognism export here'!$1:$1,0)),CHAR(9)," "),_xlfn.UNICHAR(160)," ")))&gt;0),ROW('Paste Cognism export here'!$A$2:$A$100001)-1),0),IFERROR(LOOKUP(2,1/(LEN(TRIM(SUBSTITUTE(SUBSTITUTE(INDEX('Paste Cognism export here'!$A$2:$ZZ$100001,0,MATCH("Office",'Paste Cognism export here'!$1:$1,0)),CHAR(9)," "),_xlfn.UNICHAR(160)," ")))&gt;0),ROW('Paste Cognism export here'!$A$2:$A$100001)-1),0),IFERROR(LOOKUP(2,1/(LEN(TRIM(SUBSTITUTE(SUBSTITUTE(INDEX('Paste Cognism export here'!$A$2:$ZZ$100001,0,MATCH("HQ",'Paste Cognism export here'!$1:$1,0)),CHAR(9)," "),_xlfn.UNICHAR(160)," ")))&gt;0),ROW('Paste Cognism export here'!$A$2:$A$100001)-1),0),IFERROR(LOOKUP(2,1/(LEN(TRIM(SUBSTITUTE(SUBSTITUTE(INDEX('Paste Cognism export here'!$A$2:$ZZ$100001,0,MATCH("Company Name",'Paste Cognism export here'!$1:$1,0)),CHAR(9)," "),_xlfn.UNICHAR(160)," ")))&gt;0),ROW('Paste Cognism export here'!$A$2:$A$100001)-1),0),IFERROR(LOOKUP(2,1/(LEN(TRIM(SUBSTITUTE(SUBSTITUTE(INDEX('Paste Cognism export here'!$A$2:$ZZ$100001,0,MATCH("City",'Paste Cognism export here'!$1:$1,0)),CHAR(9)," "),_xlfn.UNICHAR(160)," ")))&gt;0),ROW('Paste Cognism export here'!$A$2:$A$100001)-1),0),IFERROR(LOOKUP(2,1/(LEN(TRIM(SUBSTITUTE(SUBSTITUTE(INDEX('Paste Cognism export here'!$A$2:$ZZ$100001,0,MATCH("State",'Paste Cognism export here'!$1:$1,0)),CHAR(9)," "),_xlfn.UNICHAR(160)," ")))&gt;0),ROW('Paste Cognism export here'!$A$2:$A$100001)-1),0),IFERROR(LOOKUP(2,1/(LEN(TRIM(SUBSTITUTE(SUBSTITUTE(INDEX('Paste Cognism export here'!$A$2:$ZZ$100001,0,MATCH("Country",'Paste Cognism export here'!$1:$1,0)),CHAR(9)," "),_xlfn.UNICHAR(160)," ")))&gt;0),ROW('Paste Cognism export here'!$A$2:$A$100001)-1),0),IFERROR(LOOKUP(2,1/(LEN(TRIM(SUBSTITUTE(SUBSTITUTE(INDEX('Paste Cognism export here'!$A$2:$ZZ$100001,0,MATCH("Personal Linkedin URL",'Paste Cognism export here'!$1:$1,0)),CHAR(9)," "),_xlfn.UNICHAR(160)," ")))&gt;0),ROW('Paste Cognism export here'!$A$2:$A$100001)-1),0),IFERROR(LOOKUP(2,1/(LEN(TRIM(SUBSTITUTE(SUBSTITUTE(INDEX('Paste Cognism export here'!$A$2:$ZZ$100001,0,MATCH("List Name",'Paste Cognism export here'!$1:$1,0)),CHAR(9)," "),_xlfn.UNICHAR(160)," ")))&gt;0),ROW('Paste Cognism export here'!$A$2:$A$100001)-1),0),IFERROR(LOOKUP(2,1/(LEN(TRIM(SUBSTITUTE(SUBSTITUTE(INDEX('Paste Cognism export here'!$A$2:$ZZ$100001,0,MATCH("Seniority",'Paste Cognism export here'!$1:$1,0)),CHAR(9)," "),_xlfn.UNICHAR(160)," ")))&gt;0),ROW('Paste Cognism export here'!$A$2:$A$100001)-1),0),IFERROR(LOOKUP(2,1/(LEN(TRIM(SUBSTITUTE(SUBSTITUTE(INDEX('Paste Cognism export here'!$A$2:$ZZ$100001,0,MATCH("Department",'Paste Cognism export here'!$1:$1,0)),CHAR(9)," "),_xlfn.UNICHAR(160)," ")))&gt;0),ROW('Paste Cognism export here'!$A$2:$A$100001)-1),0))</f>
      </c>
    </row>
    <row r="18">
      <c r="B18" s="5" t="s">
        <v>13</v>
      </c>
      <c r="C18" s="8" t="str">
        <f>IF('Start here'!$C$17=0,0,SUMPRODUCT((LEN('Zoho Leads import'!$B$2:$B$100001)=0)*(ROW('Zoho Leads import'!$B$2:$B$100001)-1&lt;='Start here'!$C$17)))</f>
      </c>
    </row>
    <row r="19">
      <c r="B19" s="5" t="s">
        <v>14</v>
      </c>
      <c r="C19" s="8" t="str">
        <f>IF('Start here'!$C$17=0,0,SUMPRODUCT((LEN('Zoho Leads import'!$D$2:$D$100001)=0)*(ROW('Zoho Leads import'!$D$2:$D$100001)-1&lt;='Start here'!$C$17)))</f>
      </c>
    </row>
    <row r="20">
      <c r="B20" s="5" t="s">
        <v>15</v>
      </c>
      <c r="C20" s="8" t="str">
        <f>IF('Start here'!$C$17=0,0,SUMPRODUCT((LEN('Zoho Leads import'!$F$2:$F$100001)=0)*(ROW('Zoho Leads import'!$F$2:$F$100001)-1&lt;='Start here'!$C$17)))</f>
      </c>
    </row>
    <row r="21" ht="15" customHeight="1">
      <c r="B21" s="6" t="s">
        <v>16</v>
      </c>
    </row>
    <row r="22" ht="29" customHeight="1">
      <c r="B22" s="9" t="str">
        <f>IF(IFERROR(COUNTA('Paste Cognism export here'!100002:100002),0)&gt;0,"Over 100,000 rows. This file reads the first 100,000. Split your export and use the file once for each part.","")</f>
      </c>
    </row>
    <row r="24" ht="22" customHeight="1">
      <c r="B24" s="2" t="s">
        <v>17</v>
      </c>
      <c r="C24" s="3"/>
    </row>
    <row r="25" ht="29" customHeight="1">
      <c r="B25" s="4" t="s">
        <v>18</v>
      </c>
    </row>
    <row r="26" ht="16" customHeight="1">
      <c r="B26" s="4" t="s">
        <v>19</v>
      </c>
    </row>
    <row r="27" ht="16" customHeight="1">
      <c r="B27" s="4" t="s">
        <v>20</v>
      </c>
    </row>
    <row r="28" ht="15" customHeight="1">
      <c r="B28" s="6" t="s">
        <v>21</v>
      </c>
    </row>
    <row r="29" ht="27" customHeight="1">
      <c r="B29" s="6" t="s">
        <v>22</v>
      </c>
    </row>
    <row r="30" ht="27" customHeight="1">
      <c r="B30" s="6" t="s">
        <v>23</v>
      </c>
    </row>
    <row r="31">
      <c r="B31" s="7" t="s">
        <v>24</v>
      </c>
    </row>
    <row r="32">
      <c r="B32" s="7" t="s">
        <v>25</v>
      </c>
    </row>
    <row r="34" ht="22" customHeight="1">
      <c r="B34" s="2" t="s">
        <v>26</v>
      </c>
      <c r="C34" s="3"/>
    </row>
    <row r="35">
      <c r="B35" s="4" t="s">
        <v>27</v>
      </c>
      <c r="C35" s="15" t="str">
        <f>IF(COUNTA('Paste Cognism export here'!$1:$1)=0,"Waiting for your paste",IF(ISNUMBER(MATCH("First Name",'Paste Cognism export here'!$1:$1,0)),"Found","Not found"))</f>
      </c>
    </row>
    <row r="36">
      <c r="B36" s="4" t="s">
        <v>28</v>
      </c>
      <c r="C36" s="15" t="str">
        <f>IF(COUNTA('Paste Cognism export here'!$1:$1)=0,"Waiting for your paste",IF(ISNUMBER(MATCH("Last Name",'Paste Cognism export here'!$1:$1,0)),"Found","Not found"))</f>
      </c>
    </row>
    <row r="37">
      <c r="B37" s="4" t="s">
        <v>29</v>
      </c>
      <c r="C37" s="15" t="str">
        <f>IF(COUNTA('Paste Cognism export here'!$1:$1)=0,"Waiting for your paste",IF(ISNUMBER(MATCH("Job Title",'Paste Cognism export here'!$1:$1,0)),"Found","Not found"))</f>
      </c>
    </row>
    <row r="38">
      <c r="B38" s="4" t="s">
        <v>30</v>
      </c>
      <c r="C38" s="15" t="str">
        <f>IF(COUNTA('Paste Cognism export here'!$1:$1)=0,"Waiting for your paste",IF(ISNUMBER(MATCH("Email",'Paste Cognism export here'!$1:$1,0)),"Found","Not found"))</f>
      </c>
    </row>
    <row r="39">
      <c r="B39" s="4" t="s">
        <v>31</v>
      </c>
      <c r="C39" s="15" t="str">
        <f>IF(COUNTA('Paste Cognism export here'!$1:$1)=0,"Waiting for your paste",IF(ISNUMBER(MATCH("Mobile",'Paste Cognism export here'!$1:$1,0)),"Found","Not found"))</f>
      </c>
    </row>
    <row r="40">
      <c r="B40" s="4" t="s">
        <v>32</v>
      </c>
      <c r="C40" s="15" t="str">
        <f>IF(COUNTA('Paste Cognism export here'!$1:$1)=0,"Waiting for your paste",IF(ISNUMBER(MATCH("Direct",'Paste Cognism export here'!$1:$1,0)),"Found","Not found"))</f>
      </c>
    </row>
    <row r="41">
      <c r="B41" s="4" t="s">
        <v>33</v>
      </c>
      <c r="C41" s="15" t="str">
        <f>IF(COUNTA('Paste Cognism export here'!$1:$1)=0,"Waiting for your paste",IF(ISNUMBER(MATCH("Office",'Paste Cognism export here'!$1:$1,0)),"Found","Not found"))</f>
      </c>
    </row>
    <row r="42">
      <c r="B42" s="4" t="s">
        <v>34</v>
      </c>
      <c r="C42" s="15" t="str">
        <f>IF(COUNTA('Paste Cognism export here'!$1:$1)=0,"Waiting for your paste",IF(ISNUMBER(MATCH("HQ",'Paste Cognism export here'!$1:$1,0)),"Found","Not found"))</f>
      </c>
    </row>
    <row r="43">
      <c r="B43" s="4" t="s">
        <v>35</v>
      </c>
      <c r="C43" s="15" t="str">
        <f>IF(COUNTA('Paste Cognism export here'!$1:$1)=0,"Waiting for your paste",IF(ISNUMBER(MATCH("Company Name",'Paste Cognism export here'!$1:$1,0)),"Found","Not found"))</f>
      </c>
    </row>
    <row r="44">
      <c r="B44" s="4" t="s">
        <v>36</v>
      </c>
      <c r="C44" s="15" t="str">
        <f>IF(COUNTA('Paste Cognism export here'!$1:$1)=0,"Waiting for your paste",IF(ISNUMBER(MATCH("City",'Paste Cognism export here'!$1:$1,0)),"Found","Not found"))</f>
      </c>
    </row>
    <row r="45">
      <c r="B45" s="4" t="s">
        <v>37</v>
      </c>
      <c r="C45" s="15" t="str">
        <f>IF(COUNTA('Paste Cognism export here'!$1:$1)=0,"Waiting for your paste",IF(ISNUMBER(MATCH("State",'Paste Cognism export here'!$1:$1,0)),"Found","Not found"))</f>
      </c>
    </row>
    <row r="46">
      <c r="B46" s="4" t="s">
        <v>38</v>
      </c>
      <c r="C46" s="15" t="str">
        <f>IF(COUNTA('Paste Cognism export here'!$1:$1)=0,"Waiting for your paste",IF(ISNUMBER(MATCH("Country",'Paste Cognism export here'!$1:$1,0)),"Found","Not found"))</f>
      </c>
    </row>
    <row r="47">
      <c r="B47" s="4" t="s">
        <v>39</v>
      </c>
      <c r="C47" s="15" t="str">
        <f>IF(COUNTA('Paste Cognism export here'!$1:$1)=0,"Waiting for your paste",IF(ISNUMBER(MATCH("Personal Linkedin URL",'Paste Cognism export here'!$1:$1,0)),"Found","Not found"))</f>
      </c>
    </row>
    <row r="48">
      <c r="B48" s="4" t="s">
        <v>40</v>
      </c>
      <c r="C48" s="15" t="str">
        <f>IF(COUNTA('Paste Cognism export here'!$1:$1)=0,"Waiting for your paste",IF(ISNUMBER(MATCH("List Name",'Paste Cognism export here'!$1:$1,0)),"Found","Not found"))</f>
      </c>
    </row>
    <row r="49">
      <c r="B49" s="4" t="s">
        <v>41</v>
      </c>
      <c r="C49" s="15" t="str">
        <f>IF(COUNTA('Paste Cognism export here'!$1:$1)=0,"Waiting for your paste",IF(ISNUMBER(MATCH("Seniority",'Paste Cognism export here'!$1:$1,0)),"Found","Not found"))</f>
      </c>
    </row>
    <row r="50">
      <c r="B50" s="4" t="s">
        <v>42</v>
      </c>
      <c r="C50" s="15" t="str">
        <f>IF(COUNTA('Paste Cognism export here'!$1:$1)=0,"Waiting for your paste",IF(ISNUMBER(MATCH("Department",'Paste Cognism export here'!$1:$1,0)),"Found","Not found"))</f>
      </c>
    </row>
    <row r="51" ht="27" customHeight="1">
      <c r="B51" s="6" t="s">
        <v>43</v>
      </c>
    </row>
    <row r="53" ht="22" customHeight="1">
      <c r="B53" s="2" t="s">
        <v>44</v>
      </c>
      <c r="C53" s="3"/>
    </row>
    <row r="54" ht="16" customHeight="1">
      <c r="B54" s="4" t="s">
        <v>45</v>
      </c>
    </row>
    <row r="55" ht="16" customHeight="1">
      <c r="B55" s="4" t="s">
        <v>46</v>
      </c>
    </row>
    <row r="56" ht="16" customHeight="1">
      <c r="B56" s="4" t="s">
        <v>47</v>
      </c>
    </row>
    <row r="58" ht="22" customHeight="1">
      <c r="B58" s="2" t="s">
        <v>48</v>
      </c>
      <c r="C58" s="3"/>
    </row>
    <row r="59" ht="16" customHeight="1">
      <c r="B59" s="4" t="s">
        <v>49</v>
      </c>
    </row>
    <row r="60" ht="16" customHeight="1">
      <c r="B60" s="4" t="s">
        <v>50</v>
      </c>
    </row>
    <row r="61" ht="16" customHeight="1">
      <c r="B61" s="4" t="s">
        <v>51</v>
      </c>
    </row>
    <row r="62" ht="29" customHeight="1">
      <c r="B62" s="4" t="s">
        <v>52</v>
      </c>
    </row>
    <row r="63" ht="16" customHeight="1">
      <c r="B63" s="4" t="s">
        <v>53</v>
      </c>
    </row>
    <row r="64" ht="29" customHeight="1">
      <c r="B64" s="4" t="s">
        <v>54</v>
      </c>
    </row>
    <row r="66" ht="29" customHeight="1">
      <c r="B66" s="4" t="s">
        <v>55</v>
      </c>
    </row>
    <row r="67" ht="29" customHeight="1">
      <c r="B67" s="4" t="s">
        <v>56</v>
      </c>
    </row>
    <row r="68" ht="29" customHeight="1">
      <c r="B68" s="4" t="s">
        <v>57</v>
      </c>
    </row>
    <row r="69" ht="16" customHeight="1">
      <c r="B69" s="4" t="s">
        <v>58</v>
      </c>
    </row>
    <row r="70" ht="16" customHeight="1">
      <c r="B70" s="4" t="s">
        <v>59</v>
      </c>
    </row>
    <row r="71" ht="29" customHeight="1">
      <c r="B71" s="4" t="s">
        <v>60</v>
      </c>
    </row>
    <row r="72" ht="29" customHeight="1">
      <c r="B72" s="4" t="s">
        <v>61</v>
      </c>
    </row>
    <row r="73" ht="16" customHeight="1">
      <c r="B73" s="4" t="s">
        <v>62</v>
      </c>
    </row>
    <row r="74" ht="16" customHeight="1">
      <c r="B74" s="4" t="s">
        <v>63</v>
      </c>
    </row>
    <row r="75" ht="15" customHeight="1">
      <c r="B75" s="6" t="s">
        <v>64</v>
      </c>
    </row>
    <row r="76">
      <c r="B76" s="7" t="s">
        <v>65</v>
      </c>
    </row>
    <row r="77">
      <c r="B77" s="7" t="s">
        <v>66</v>
      </c>
    </row>
    <row r="78">
      <c r="B78" s="7" t="s">
        <v>67</v>
      </c>
    </row>
    <row r="79">
      <c r="B79" s="7" t="s">
        <v>68</v>
      </c>
    </row>
    <row r="80">
      <c r="B80" s="7" t="s">
        <v>69</v>
      </c>
    </row>
    <row r="81">
      <c r="B81" s="7" t="s">
        <v>70</v>
      </c>
    </row>
    <row r="83" ht="22" customHeight="1">
      <c r="B83" s="2" t="s">
        <v>71</v>
      </c>
      <c r="C83" s="3"/>
    </row>
    <row r="84" ht="16" customHeight="1">
      <c r="B84" s="4" t="s">
        <v>72</v>
      </c>
    </row>
    <row r="85" ht="16" customHeight="1">
      <c r="B85" s="4" t="s">
        <v>73</v>
      </c>
    </row>
    <row r="86" ht="16" customHeight="1">
      <c r="B86" s="4" t="s">
        <v>74</v>
      </c>
    </row>
    <row r="87" ht="16" customHeight="1">
      <c r="B87" s="4" t="s">
        <v>75</v>
      </c>
    </row>
    <row r="88" ht="16" customHeight="1">
      <c r="B88" s="4" t="s">
        <v>76</v>
      </c>
    </row>
    <row r="90" ht="8" customHeight="1">
      <c r="B90" s="14"/>
      <c r="C90" s="14"/>
    </row>
    <row r="91" ht="31" customHeight="1">
      <c r="B91" s="12" t="s">
        <v>77</v>
      </c>
      <c r="C91" s="14"/>
    </row>
    <row r="92" ht="18" customHeight="1">
      <c r="B92" s="12" t="s">
        <v>78</v>
      </c>
      <c r="C92" s="14"/>
    </row>
    <row r="93" ht="17" customHeight="1">
      <c r="B93" s="13" t="s">
        <v>79</v>
      </c>
      <c r="C93" s="14"/>
    </row>
    <row r="94" ht="17" customHeight="1">
      <c r="B94" s="13" t="s">
        <v>80</v>
      </c>
      <c r="C94" s="14"/>
    </row>
    <row r="95" ht="8" customHeight="1">
      <c r="B95" s="14"/>
      <c r="C95" s="14"/>
    </row>
    <row r="97" ht="22" customHeight="1">
      <c r="B97" s="2" t="s">
        <v>81</v>
      </c>
      <c r="C97" s="3"/>
    </row>
    <row r="98">
      <c r="B98" s="7" t="s">
        <v>82</v>
      </c>
    </row>
    <row r="99">
      <c r="B99" s="7" t="s">
        <v>83</v>
      </c>
    </row>
    <row r="101" ht="15" customHeight="1">
      <c r="B101" s="6" t="s">
        <v>84</v>
      </c>
    </row>
  </sheetData>
  <conditionalFormatting sqref="C35:C50">
    <cfRule type="expression" dxfId="0" priority="1">
      <formula>C35="Found"</formula>
    </cfRule>
  </conditionalFormatting>
  <conditionalFormatting sqref="C35:C50">
    <cfRule type="expression" dxfId="1" priority="2">
      <formula>C35="Not found"</formula>
    </cfRule>
  </conditionalFormatting>
  <hyperlinks>
    <hyperlink ref="B31" r:id="rId1"/>
    <hyperlink ref="B32" r:id="rId2"/>
    <hyperlink ref="B76" r:id="rId3"/>
    <hyperlink ref="B77" r:id="rId4"/>
    <hyperlink ref="B78" r:id="rId5"/>
    <hyperlink ref="B79" r:id="rId6"/>
    <hyperlink ref="B80" r:id="rId7"/>
    <hyperlink ref="B81" r:id="rId8"/>
    <hyperlink ref="B93" r:id="rId9"/>
    <hyperlink ref="B94" r:id="rId10"/>
    <hyperlink ref="B98" r:id="rId11"/>
    <hyperlink ref="B99" r:id="rId12"/>
  </hyperlinks>
  <pageMargins left="0.7" right="0.7" top="0.75" bottom="0.75" header="0.3" footer="0.3"/>
  <drawing r:id="rId13"/>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40" customWidth="1"/>
  </cols>
  <sheetData>
    <row r="1">
      <c r="A1" s="10" t="s">
        <v>85</v>
      </c>
      <c r="B1" s="10" t="s">
        <v>86</v>
      </c>
      <c r="C1" s="10" t="s">
        <v>87</v>
      </c>
      <c r="D1" s="10" t="s">
        <v>88</v>
      </c>
      <c r="E1" s="10" t="s">
        <v>89</v>
      </c>
      <c r="F1" s="10" t="s">
        <v>90</v>
      </c>
      <c r="G1" s="10" t="s">
        <v>91</v>
      </c>
      <c r="H1" s="10" t="s">
        <v>92</v>
      </c>
      <c r="I1" s="10" t="s">
        <v>93</v>
      </c>
      <c r="J1" s="10" t="s">
        <v>94</v>
      </c>
      <c r="K1" s="10" t="s">
        <v>95</v>
      </c>
      <c r="L1" s="10" t="s">
        <v>96</v>
      </c>
    </row>
    <row r="2">
      <c r="A2" cm="1">
        <f t="array" ref="A2:A100001">IF('Start here'!$C$17=0,"",IFERROR(TRIM(SUBSTITUTE(SUBSTITUTE(OFFSET('Paste Cognism export here'!$A$1,1,MATCH("First Name",'Paste Cognism export here'!$1:$1,0)-1,'Start here'!$C$17,1),CHAR(9)," "),_xlfn.UNICHAR(160)," ")),""))</f>
      </c>
      <c r="B2" cm="1">
        <f t="array" ref="B2:B100001">IF('Start here'!$C$17=0,"",IFERROR(TRIM(SUBSTITUTE(SUBSTITUTE(OFFSET('Paste Cognism export here'!$A$1,1,MATCH("Last Name",'Paste Cognism export here'!$1:$1,0)-1,'Start here'!$C$17,1),CHAR(9)," "),_xlfn.UNICHAR(160)," ")),""))</f>
      </c>
      <c r="C2" cm="1">
        <f t="array" ref="C2:C100001">IF('Start here'!$C$17=0,"",IFERROR(TRIM(SUBSTITUTE(SUBSTITUTE(OFFSET('Paste Cognism export here'!$A$1,1,MATCH("Job Title",'Paste Cognism export here'!$1:$1,0)-1,'Start here'!$C$17,1),CHAR(9)," "),_xlfn.UNICHAR(160)," ")),""))</f>
      </c>
      <c r="D2" cm="1">
        <f t="array" ref="D2:D100001">IF('Start here'!$C$17=0,"",LOWER(IFERROR(TRIM(SUBSTITUTE(SUBSTITUTE(OFFSET('Paste Cognism export here'!$A$1,1,MATCH("Email",'Paste Cognism export here'!$1:$1,0)-1,'Start here'!$C$17,1),CHAR(9)," "),_xlfn.UNICHAR(160)," ")),"")))</f>
      </c>
      <c r="E2" cm="1">
        <f t="array" ref="E2:E100001">IF('Start here'!$C$17=0,"",IF(IFERROR(TRIM(SUBSTITUTE(SUBSTITUTE(OFFSET('Paste Cognism export here'!$A$1,1,MATCH("Mobile",'Paste Cognism export here'!$1:$1,0)-1,'Start here'!$C$17,1),CHAR(9)," "),_xlfn.UNICHAR(160)," ")),"")&lt;&gt;"",IFERROR(TRIM(SUBSTITUTE(SUBSTITUTE(OFFSET('Paste Cognism export here'!$A$1,1,MATCH("Mobile",'Paste Cognism export here'!$1:$1,0)-1,'Start here'!$C$17,1),CHAR(9)," "),_xlfn.UNICHAR(160)," ")),""),IF(IFERROR(TRIM(SUBSTITUTE(SUBSTITUTE(OFFSET('Paste Cognism export here'!$A$1,1,MATCH("Direct",'Paste Cognism export here'!$1:$1,0)-1,'Start here'!$C$17,1),CHAR(9)," "),_xlfn.UNICHAR(160)," ")),"")&lt;&gt;"",IFERROR(TRIM(SUBSTITUTE(SUBSTITUTE(OFFSET('Paste Cognism export here'!$A$1,1,MATCH("Direct",'Paste Cognism export here'!$1:$1,0)-1,'Start here'!$C$17,1),CHAR(9)," "),_xlfn.UNICHAR(160)," ")),""),IF(IFERROR(TRIM(SUBSTITUTE(SUBSTITUTE(OFFSET('Paste Cognism export here'!$A$1,1,MATCH("Office",'Paste Cognism export here'!$1:$1,0)-1,'Start here'!$C$17,1),CHAR(9)," "),_xlfn.UNICHAR(160)," ")),"")&lt;&gt;"",IFERROR(TRIM(SUBSTITUTE(SUBSTITUTE(OFFSET('Paste Cognism export here'!$A$1,1,MATCH("Office",'Paste Cognism export here'!$1:$1,0)-1,'Start here'!$C$17,1),CHAR(9)," "),_xlfn.UNICHAR(160)," ")),""),IF(IFERROR(TRIM(SUBSTITUTE(SUBSTITUTE(OFFSET('Paste Cognism export here'!$A$1,1,MATCH("HQ",'Paste Cognism export here'!$1:$1,0)-1,'Start here'!$C$17,1),CHAR(9)," "),_xlfn.UNICHAR(160)," ")),"")&lt;&gt;"",IFERROR(TRIM(SUBSTITUTE(SUBSTITUTE(OFFSET('Paste Cognism export here'!$A$1,1,MATCH("HQ",'Paste Cognism export here'!$1:$1,0)-1,'Start here'!$C$17,1),CHAR(9)," "),_xlfn.UNICHAR(160)," ")),""),"")))))</f>
      </c>
      <c r="F2" cm="1">
        <f t="array" ref="F2:F100001">IF('Start here'!$C$17=0,"",IFERROR(TRIM(SUBSTITUTE(SUBSTITUTE(OFFSET('Paste Cognism export here'!$A$1,1,MATCH("Company Name",'Paste Cognism export here'!$1:$1,0)-1,'Start here'!$C$17,1),CHAR(9)," "),_xlfn.UNICHAR(160)," ")),""))</f>
      </c>
      <c r="G2" cm="1">
        <f t="array" ref="G2:G100001">IF('Start here'!$C$17=0,"",IF(_xlfn.SEQUENCE('Start here'!$C$17)&gt;0,"Cognism"))</f>
      </c>
      <c r="H2" cm="1">
        <f t="array" ref="H2:H100001">IF('Start here'!$C$17=0,"",IF(_xlfn.SEQUENCE('Start here'!$C$17)&gt;0,"Not Contacted"))</f>
      </c>
      <c r="I2" cm="1">
        <f t="array" ref="I2:I100001">IF('Start here'!$C$17=0,"",IFERROR(TRIM(SUBSTITUTE(SUBSTITUTE(OFFSET('Paste Cognism export here'!$A$1,1,MATCH("City",'Paste Cognism export here'!$1:$1,0)-1,'Start here'!$C$17,1),CHAR(9)," "),_xlfn.UNICHAR(160)," ")),""))</f>
      </c>
      <c r="J2" cm="1">
        <f t="array" ref="J2:J100001">IF('Start here'!$C$17=0,"",IFERROR(TRIM(SUBSTITUTE(SUBSTITUTE(OFFSET('Paste Cognism export here'!$A$1,1,MATCH("State",'Paste Cognism export here'!$1:$1,0)-1,'Start here'!$C$17,1),CHAR(9)," "),_xlfn.UNICHAR(160)," ")),""))</f>
      </c>
      <c r="K2" cm="1">
        <f t="array" ref="K2:K100001">IF('Start here'!$C$17=0,"",IFERROR(TRIM(SUBSTITUTE(SUBSTITUTE(OFFSET('Paste Cognism export here'!$A$1,1,MATCH("Country",'Paste Cognism export here'!$1:$1,0)-1,'Start here'!$C$17,1),CHAR(9)," "),_xlfn.UNICHAR(160)," ")),""))</f>
      </c>
      <c r="L2" cm="1">
        <f t="array" ref="L2:L100001">IF('Start here'!$C$17=0,"",MID(IF(IFERROR(TRIM(SUBSTITUTE(SUBSTITUTE(OFFSET('Paste Cognism export here'!$A$1,1,MATCH("Personal Linkedin URL",'Paste Cognism export here'!$1:$1,0)-1,'Start here'!$C$17,1),CHAR(9)," "),_xlfn.UNICHAR(160)," ")),"")&lt;&gt;""," | LinkedIn: "&amp;IFERROR(TRIM(SUBSTITUTE(SUBSTITUTE(OFFSET('Paste Cognism export here'!$A$1,1,MATCH("Personal Linkedin URL",'Paste Cognism export here'!$1:$1,0)-1,'Start here'!$C$17,1),CHAR(9)," "),_xlfn.UNICHAR(160)," ")),""),"")&amp;IF(IFERROR(TRIM(SUBSTITUTE(SUBSTITUTE(OFFSET('Paste Cognism export here'!$A$1,1,MATCH("List Name",'Paste Cognism export here'!$1:$1,0)-1,'Start here'!$C$17,1),CHAR(9)," "),_xlfn.UNICHAR(160)," ")),"")&lt;&gt;""," | Cognism list: "&amp;IFERROR(TRIM(SUBSTITUTE(SUBSTITUTE(OFFSET('Paste Cognism export here'!$A$1,1,MATCH("List Name",'Paste Cognism export here'!$1:$1,0)-1,'Start here'!$C$17,1),CHAR(9)," "),_xlfn.UNICHAR(160)," ")),""),"")&amp;IF(IFERROR(TRIM(SUBSTITUTE(SUBSTITUTE(OFFSET('Paste Cognism export here'!$A$1,1,MATCH("Seniority",'Paste Cognism export here'!$1:$1,0)-1,'Start here'!$C$17,1),CHAR(9)," "),_xlfn.UNICHAR(160)," ")),"")&lt;&gt;""," | Seniority: "&amp;IFERROR(TRIM(SUBSTITUTE(SUBSTITUTE(OFFSET('Paste Cognism export here'!$A$1,1,MATCH("Seniority",'Paste Cognism export here'!$1:$1,0)-1,'Start here'!$C$17,1),CHAR(9)," "),_xlfn.UNICHAR(160)," ")),""),"")&amp;IF(IFERROR(TRIM(SUBSTITUTE(SUBSTITUTE(OFFSET('Paste Cognism export here'!$A$1,1,MATCH("Department",'Paste Cognism export here'!$1:$1,0)-1,'Start here'!$C$17,1),CHAR(9)," "),_xlfn.UNICHAR(160)," ")),"")&lt;&gt;""," | Department: "&amp;IFERROR(TRIM(SUBSTITUTE(SUBSTITUTE(OFFSET('Paste Cognism export here'!$A$1,1,MATCH("Department",'Paste Cognism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Cognism export here</vt:lpstr>
      <vt:lpstr>Zoho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Cognism to Zoho Leads import template</dc:title>
  <dc:subject>Free Excel template: paste a Cognism export and get a Zoho Leads import file</dc:subject>
  <dc:creator>Operelio</dc:creator>
  <cp:keywords>Cognism, Zoho Leads, Cognism to Zoho Leads, import template, Excel template, CSV import, field mapping</cp:keywords>
  <dc:description>Map your Cognism Prospector export directly to Zoho Leads fields. It fills 12 Zoho Leads fields from 16 Cognism columns, with the same rules as https://operelio.com/templates/cognism-zoho-leads.</dc:description>
  <cp:lastModifiedBy>Operelio</cp:lastModifiedBy>
  <cp:category>CRM import template</cp:category>
  <dcterms:created xsi:type="dcterms:W3CDTF">2026-10-03T00:00:00Z</dcterms:created>
  <dcterms:modified xsi:type="dcterms:W3CDTF">2026-10-03T00:00:00Z</dcterms:modified>
</cp:coreProperties>
</file>