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Salesforce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<sst xmlns="http://schemas.openxmlformats.org/spreadsheetml/2006/main" count="97" uniqueCount="97">
  <si>
    <t>ActiveCampaign to Salesforce Leads import template</t>
  </si>
  <si>
    <t>Paste your ActiveCampaign export in, and get a file Salesforce can import. Free from Operelio.</t>
  </si>
  <si>
    <t>Get this into Salesforce first time</t>
  </si>
  <si>
    <t>1.  Open your ActiveCampaign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</si>
  <si>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</si>
  <si>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"Salesforce Leads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</si>
  <si>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</si>
  <si>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ActiveCampaign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</si>
  <si>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</si>
  <si>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Leads import" tab. It fills itself, and typing in it stops that.</t>
  </si>
  <si>
    <t>Your data stays in this file. Operelio never sees it.</t>
  </si>
  <si>
    <t>Your file at a glance</t>
  </si>
  <si>
    <t>Rows found in your paste (should match the rows in your export)</t>
  </si>
  <si>
    <t>Rows with no Last Name</t>
  </si>
  <si>
    <t>Rows with no Company</t>
  </si>
  <si>
    <r>
      <rPr>
        <b/>
        <sz val="9"/>
        <color rgb="FF0F172A"/>
        <rFont val="Arial"/>
        <family val="2"/>
      </rPr>
      <t xml:space="preserve">Required by Salesforce's Data Import Wizard: </t>
    </r>
    <r>
      <rPr>
        <sz val="9"/>
        <color rgb="FF64748B"/>
        <rFont val="Arial"/>
        <family val="2"/>
      </rPr>
      <t>Last Name and Company on every lead.</t>
    </r>
  </si>
  <si>
    <t>Getting the export out of ActiveCampaign</t>
  </si>
  <si>
    <t>1.  Click Contacts in the left menu.</t>
  </si>
  <si>
    <t>2.  Click the three dots at the top right of the Contacts page and choose Export.</t>
  </si>
  <si>
    <t>3.  Name the export and pick the fields you want.</t>
  </si>
  <si>
    <t>4.  Click Export, then download the file from the Exports page within 7 days.</t>
  </si>
  <si>
    <r>
      <rPr>
        <b/>
        <sz val="9"/>
        <color rgb="FF0F172A"/>
        <rFont val="Arial"/>
        <family val="2"/>
      </rPr>
      <t xml:space="preserve">File: </t>
    </r>
    <r>
      <rPr>
        <sz val="9"/>
        <color rgb="FF64748B"/>
        <rFont val="Arial"/>
        <family val="2"/>
      </rPr>
      <t>CSV.</t>
    </r>
  </si>
  <si>
    <t>Contact notes can't be exported, and each contact's tags come in a single column.</t>
  </si>
  <si>
    <t>ActiveCampaign: Export all contacts</t>
  </si>
  <si>
    <t>The ActiveCampaign columns this template reads</t>
  </si>
  <si>
    <t>First Name  →  First Name</t>
  </si>
  <si>
    <t>Last Name  →  Last Name</t>
  </si>
  <si>
    <t>Email  →  Email</t>
  </si>
  <si>
    <t>Phone  →  Phone</t>
  </si>
  <si>
    <t>Organization  →  Company</t>
  </si>
  <si>
    <t>Job Title  →  Title</t>
  </si>
  <si>
    <t>Mailing Address 1  →  Street</t>
  </si>
  <si>
    <t>Mailing City  →  City</t>
  </si>
  <si>
    <t>Mailing State  →  State/Province</t>
  </si>
  <si>
    <t>Mailing Zip  →  Zip/Postal Code</t>
  </si>
  <si>
    <t>Mailing Country  →  Country</t>
  </si>
  <si>
    <t>Tags  →  Description</t>
  </si>
  <si>
    <t>A column marked Not found leaves its part blank. If your export names it differently, rename that header on the paste tab to the name shown here.</t>
  </si>
  <si>
    <t>Before you import into Salesforce</t>
  </si>
  <si>
    <r>
      <rPr>
        <b/>
        <sz val="10"/>
        <color rgb="FF0F172A"/>
        <rFont val="Arial"/>
        <family val="2"/>
      </rPr>
      <t xml:space="preserve">Last Name: </t>
    </r>
    <r>
      <rPr>
        <sz val="10"/>
        <color rgb="FF334155"/>
        <rFont val="Arial"/>
        <family val="2"/>
      </rPr>
      <t>Salesforce requires LastName on every lead. ActiveCampaign exports the column, but subscribers who signed up with only an email leave Last Name blank, and Salesforce rejects those rows. Fill in the blank Last Name cells in the saved CSV, or remove those rows, before you import. The count at the top shows how many there are.</t>
    </r>
  </si>
  <si>
    <r>
      <rPr>
        <b/>
        <sz val="10"/>
        <color rgb="FF0F172A"/>
        <rFont val="Arial"/>
        <family val="2"/>
      </rPr>
      <t xml:space="preserve">Company: </t>
    </r>
    <r>
      <rPr>
        <sz val="10"/>
        <color rgb="FF334155"/>
        <rFont val="Arial"/>
        <family val="2"/>
      </rPr>
      <t>Salesforce requires Company on every lead. Email-marketing subscribers often have no organization set, leaving Organization blank. Fill in the blank Company cells in the saved CSV, or remove those rows, before you import. The count at the top shows how many there are.</t>
    </r>
  </si>
  <si>
    <t>Importing with Salesforce's Data Import Wizard</t>
  </si>
  <si>
    <t>1.  From Setup, type Data Import Wizard in Quick Find, select it and click Launch Wizard.</t>
  </si>
  <si>
    <t>2.  Under Standard Objects, choose Leads.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</si>
  <si>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</si>
  <si>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</si>
  <si>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</si>
  <si>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</si>
  <si>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</si>
  <si>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Leads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</si>
  <si>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</si>
  <si>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Leads.</t>
    </r>
  </si>
  <si>
    <t>Up to 90 fields per record.</t>
  </si>
  <si>
    <t>From Salesforce's own help pages, checked 2026-09-28:</t>
  </si>
  <si>
    <t>Salesforce: Import with the Data Import Wizard</t>
  </si>
  <si>
    <t>Salesforce: Import limits</t>
  </si>
  <si>
    <t>Salesforce: Matching leads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</si>
  <si>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</si>
  <si>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</si>
  <si>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</si>
  <si>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</si>
  <si>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</si>
  <si>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</si>
  <si>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</si>
  <si>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</si>
  <si>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</si>
  <si>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</si>
  <si>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</si>
  <si>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</si>
  <si>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</si>
  <si>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</si>
  <si>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</si>
  <si>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</si>
  <si>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</si>
  <si>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</si>
  <si>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</si>
  <si>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Salesforce.</t>
  </si>
  <si>
    <t>Operelio runs this same template and also fixes the capitals in names, formats phone numbers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</si>
  <si>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</si>
  <si>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</si>
  <si>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</si>
  <si>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</si>
  <si>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</si>
  <si>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</si>
  <si>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</si>
  <si>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</si>
  <si>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</si>
  <si>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Email</t>
  </si>
  <si>
    <t>Phone</t>
  </si>
  <si>
    <t>Company</t>
  </si>
  <si>
    <t>Title</t>
  </si>
  <si>
    <t>Street</t>
  </si>
  <si>
    <t>City</t>
  </si>
  <si>
    <t>State</t>
  </si>
  <si>
    <t>PostalCode</t>
  </si>
  <si>
    <t>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</si>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</sst>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activecampaign.com/hc/en-us/articles/221393808-How-do-I-export-all-contacts" TargetMode="External"/><Relationship Id="rId2" Type="http://schemas.openxmlformats.org/officeDocument/2006/relationships/hyperlink" Target="https://help.salesforce.com/s/articleView?language=en_US&amp;id=sf.import_with_data_import_wizard.htm" TargetMode="External"/><Relationship Id="rId3" Type="http://schemas.openxmlformats.org/officeDocument/2006/relationships/hyperlink" Target="https://help.salesforce.com/s/articleView?language=en_US&amp;id=xcloud.import_limits.htm&amp;type=5" TargetMode="External"/><Relationship Id="rId4" Type="http://schemas.openxmlformats.org/officeDocument/2006/relationships/hyperlink" Target="https://help.salesforce.com/s/articleView?id=xcloud.for_leads.htm&amp;language=en_US&amp;type=5" TargetMode="External"/><Relationship Id="rId5" Type="http://schemas.openxmlformats.org/officeDocument/2006/relationships/hyperlink" Target="https://help.salesforce.com/s/articleView?id=xcloud.import_undo.htm&amp;language=en_US&amp;type=5" TargetMode="External"/><Relationship Id="rId6" Type="http://schemas.openxmlformats.org/officeDocument/2006/relationships/hyperlink" Target="https://help.salesforce.com/s/articleView?language=en_US&amp;id=sf.notes_on_importing_data.htm&amp;type=5" TargetMode="External"/><Relationship Id="rId7" Type="http://schemas.openxmlformats.org/officeDocument/2006/relationships/hyperlink" Target="https://help.salesforce.com/s/articleView?id=sf.faq_import_general_whats_the_difference.htm&amp;language=en_US&amp;type=5" TargetMode="External"/><Relationship Id="rId8" Type="http://schemas.openxmlformats.org/officeDocument/2006/relationships/hyperlink" Target="https://help.salesforce.com/s/articleView?id=xcloud.faq_import_general_update_blank_fields.htm&amp;language=en_US&amp;type=5" TargetMode="External"/><Relationship Id="rId9" Type="http://schemas.openxmlformats.org/officeDocument/2006/relationships/hyperlink" Target="https://help.salesforce.com/s/articleView?id=000387292&amp;language=en_US&amp;type=1" TargetMode="External"/><Relationship Id="rId10" Type="http://schemas.openxmlformats.org/officeDocument/2006/relationships/hyperlink" Target="https://operelio.com/sign-up?redirect_url=%2Fapp%2Ftools%2Fcrm_formatter%3Ftemplate%3Dactivecampaign-salesforce-leads&amp;utm_source=excel_template&amp;utm_medium=file&amp;utm_campaign=activecampaign-salesforce-leads&amp;utm_content=signup" TargetMode="External"/><Relationship Id="rId11" Type="http://schemas.openxmlformats.org/officeDocument/2006/relationships/hyperlink" Target="https://operelio.com/templates/activecampaign-salesforce-leads?utm_source=excel_template&amp;utm_medium=file&amp;utm_campaign=activecampaign-salesforce-leads&amp;utm_content=template_page" TargetMode="External"/><Relationship Id="rId12" Type="http://schemas.openxmlformats.org/officeDocument/2006/relationships/hyperlink" Target="https://operelio.com/templates/salesforce?utm_source=excel_template&amp;utm_medium=file&amp;utm_campaign=activecampaign-salesforce-leads&amp;utm_content=crm_hub" TargetMode="External"/><Relationship Id="rId13" Type="http://schemas.openxmlformats.org/officeDocument/2006/relationships/hyperlink" Target="https://operelio.com/templates/crm-import-limits?utm_source=excel_template&amp;utm_medium=file&amp;utm_campaign=activecampaign-salesforce-leads&amp;utm_content=import_limits"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3"/>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here'!$A$2:$ZZ$100001,0,MATCH("Email",'Paste your export here'!$1:$1,0)),CHAR(9)," "),_xlfn.UNICHAR(160)," ")))&gt;0),ROW('Paste your export here'!$A$2:$A$100001)-1),0),IFERROR(LOOKUP(2,1/(LEN(TRIM(SUBSTITUTE(SUBSTITUTE(INDEX('Paste your export here'!$A$2:$ZZ$100001,0,MATCH("Phone",'Paste your export here'!$1:$1,0)),CHAR(9)," "),_xlfn.UNICHAR(160)," ")))&gt;0),ROW('Paste your export here'!$A$2:$A$100001)-1),0),IFERROR(LOOKUP(2,1/(LEN(TRIM(SUBSTITUTE(SUBSTITUTE(INDEX('Paste your export here'!$A$2:$ZZ$100001,0,MATCH("Organization",'Paste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here'!$A$2:$ZZ$100001,0,MATCH("Mailing Address 1",'Paste your export here'!$1:$1,0)),CHAR(9)," "),_xlfn.UNICHAR(160)," ")))&gt;0),ROW('Paste your export here'!$A$2:$A$100001)-1),0),IFERROR(LOOKUP(2,1/(LEN(TRIM(SUBSTITUTE(SUBSTITUTE(INDEX('Paste your export here'!$A$2:$ZZ$100001,0,MATCH("Mailing City",'Paste your export here'!$1:$1,0)),CHAR(9)," "),_xlfn.UNICHAR(160)," ")))&gt;0),ROW('Paste your export here'!$A$2:$A$100001)-1),0),IFERROR(LOOKUP(2,1/(LEN(TRIM(SUBSTITUTE(SUBSTITUTE(INDEX('Paste your export here'!$A$2:$ZZ$100001,0,MATCH("Mailing State",'Paste your export here'!$1:$1,0)),CHAR(9)," "),_xlfn.UNICHAR(160)," ")))&gt;0),ROW('Paste your export here'!$A$2:$A$100001)-1),0),IFERROR(LOOKUP(2,1/(LEN(TRIM(SUBSTITUTE(SUBSTITUTE(INDEX('Paste your export here'!$A$2:$ZZ$100001,0,MATCH("Mailing Zip",'Paste your export here'!$1:$1,0)),CHAR(9)," "),_xlfn.UNICHAR(160)," ")))&gt;0),ROW('Paste your export here'!$A$2:$A$100001)-1),0),IFERROR(LOOKUP(2,1/(LEN(TRIM(SUBSTITUTE(SUBSTITUTE(INDEX('Paste your export here'!$A$2:$ZZ$100001,0,MATCH("Mailing Country",'Paste your export here'!$1:$1,0)),CHAR(9)," "),_xlfn.UNICHAR(160)," ")))&gt;0),ROW('Paste your export here'!$A$2:$A$100001)-1),0),IFERROR(LOOKUP(2,1/(LEN(TRIM(SUBSTITUTE(SUBSTITUTE(INDEX('Paste your export here'!$A$2:$ZZ$100001,0,MATCH("Tags",'Paste your export here'!$1:$1,0)),CHAR(9)," "),_xlfn.UNICHAR(160)," ")))&gt;0),ROW('Paste your export here'!$A$2:$A$100001)-1),0))</f>
      </c>
    </row>
    <row r="18">
      <c r="B18" s="5" t="s">
        <v>13</v>
      </c>
      <c r="C18" s="8" t="str">
        <f>IF('Start here'!$C$17=0,0,SUMPRODUCT((LEN('Salesforce Leads import'!$B$2:$B$100001)=0)*(ROW('Salesforce Leads import'!$B$2:$B$100001)-1&lt;='Start here'!$C$17)))</f>
      </c>
    </row>
    <row r="19">
      <c r="B19" s="5" t="s">
        <v>14</v>
      </c>
      <c r="C19" s="8" t="str">
        <f>IF('Start here'!$C$17=0,0,SUMPRODUCT((LEN('Salesforce Leads import'!$E$2:$E$100001)=0)*(ROW('Salesforce Leads import'!$E$2:$E$100001)-1&lt;='Start here'!$C$17)))</f>
      </c>
    </row>
    <row r="20" ht="15" customHeight="1">
      <c r="B20" s="6" t="s">
        <v>15</v>
      </c>
    </row>
    <row r="21" ht="29" customHeight="1">
      <c r="B21" s="9" t="str">
        <f>IF('Start here'!$C$17&gt;50000,"Over 50,000 rows. Salesforce's Data Import Wizard takes 50,000 records per import. Split the file and import it in parts.","")</f>
      </c>
    </row>
    <row r="22" ht="29" customHeight="1">
      <c r="B22" s="9" t="str">
        <f>IF(IFERROR(COUNTA('Paste your export here'!100002:100002),0)&gt;0,"Over 100,000 rows. This file reads the first 100,000. Split your export and use the file once for each part.","")</f>
      </c>
    </row>
    <row r="24" ht="22" customHeight="1">
      <c r="B24" s="2" t="s">
        <v>16</v>
      </c>
      <c r="C24" s="3"/>
    </row>
    <row r="25" ht="16" customHeight="1">
      <c r="B25" s="4" t="s">
        <v>17</v>
      </c>
    </row>
    <row r="26" ht="16" customHeight="1">
      <c r="B26" s="4" t="s">
        <v>18</v>
      </c>
    </row>
    <row r="27" ht="16" customHeight="1">
      <c r="B27" s="4" t="s">
        <v>19</v>
      </c>
    </row>
    <row r="28" ht="16" customHeight="1">
      <c r="B28" s="4" t="s">
        <v>20</v>
      </c>
    </row>
    <row r="29" ht="15" customHeight="1">
      <c r="B29" s="6" t="s">
        <v>21</v>
      </c>
    </row>
    <row r="30" ht="15" customHeight="1">
      <c r="B30" s="6" t="s">
        <v>22</v>
      </c>
    </row>
    <row r="31">
      <c r="B31" s="7" t="s">
        <v>23</v>
      </c>
    </row>
    <row r="33" ht="22" customHeight="1">
      <c r="B33" s="2" t="s">
        <v>24</v>
      </c>
      <c r="C33" s="3"/>
    </row>
    <row r="34">
      <c r="B34" s="4" t="s">
        <v>25</v>
      </c>
      <c r="C34" s="15" t="str">
        <f>IF(COUNTA('Paste your export here'!$1:$1)=0,"Waiting for your paste",IF(ISNUMBER(MATCH("First Name",'Paste your export here'!$1:$1,0)),"Found","Not found"))</f>
      </c>
    </row>
    <row r="35">
      <c r="B35" s="4" t="s">
        <v>26</v>
      </c>
      <c r="C35" s="15" t="str">
        <f>IF(COUNTA('Paste your export here'!$1:$1)=0,"Waiting for your paste",IF(ISNUMBER(MATCH("Last Name",'Paste your export here'!$1:$1,0)),"Found","Not found"))</f>
      </c>
    </row>
    <row r="36">
      <c r="B36" s="4" t="s">
        <v>27</v>
      </c>
      <c r="C36" s="15" t="str">
        <f>IF(COUNTA('Paste your export here'!$1:$1)=0,"Waiting for your paste",IF(ISNUMBER(MATCH("Email",'Paste your export here'!$1:$1,0)),"Found","Not found"))</f>
      </c>
    </row>
    <row r="37">
      <c r="B37" s="4" t="s">
        <v>28</v>
      </c>
      <c r="C37" s="15" t="str">
        <f>IF(COUNTA('Paste your export here'!$1:$1)=0,"Waiting for your paste",IF(ISNUMBER(MATCH("Phone",'Paste your export here'!$1:$1,0)),"Found","Not found"))</f>
      </c>
    </row>
    <row r="38">
      <c r="B38" s="4" t="s">
        <v>29</v>
      </c>
      <c r="C38" s="15" t="str">
        <f>IF(COUNTA('Paste your export here'!$1:$1)=0,"Waiting for your paste",IF(ISNUMBER(MATCH("Organization",'Paste your export here'!$1:$1,0)),"Found","Not found"))</f>
      </c>
    </row>
    <row r="39">
      <c r="B39" s="4" t="s">
        <v>30</v>
      </c>
      <c r="C39" s="15" t="str">
        <f>IF(COUNTA('Paste your export here'!$1:$1)=0,"Waiting for your paste",IF(ISNUMBER(MATCH("Job Title",'Paste your export here'!$1:$1,0)),"Found","Not found"))</f>
      </c>
    </row>
    <row r="40">
      <c r="B40" s="4" t="s">
        <v>31</v>
      </c>
      <c r="C40" s="15" t="str">
        <f>IF(COUNTA('Paste your export here'!$1:$1)=0,"Waiting for your paste",IF(ISNUMBER(MATCH("Mailing Address 1",'Paste your export here'!$1:$1,0)),"Found","Not found"))</f>
      </c>
    </row>
    <row r="41">
      <c r="B41" s="4" t="s">
        <v>32</v>
      </c>
      <c r="C41" s="15" t="str">
        <f>IF(COUNTA('Paste your export here'!$1:$1)=0,"Waiting for your paste",IF(ISNUMBER(MATCH("Mailing City",'Paste your export here'!$1:$1,0)),"Found","Not found"))</f>
      </c>
    </row>
    <row r="42">
      <c r="B42" s="4" t="s">
        <v>33</v>
      </c>
      <c r="C42" s="15" t="str">
        <f>IF(COUNTA('Paste your export here'!$1:$1)=0,"Waiting for your paste",IF(ISNUMBER(MATCH("Mailing State",'Paste your export here'!$1:$1,0)),"Found","Not found"))</f>
      </c>
    </row>
    <row r="43">
      <c r="B43" s="4" t="s">
        <v>34</v>
      </c>
      <c r="C43" s="15" t="str">
        <f>IF(COUNTA('Paste your export here'!$1:$1)=0,"Waiting for your paste",IF(ISNUMBER(MATCH("Mailing Zip",'Paste your export here'!$1:$1,0)),"Found","Not found"))</f>
      </c>
    </row>
    <row r="44">
      <c r="B44" s="4" t="s">
        <v>35</v>
      </c>
      <c r="C44" s="15" t="str">
        <f>IF(COUNTA('Paste your export here'!$1:$1)=0,"Waiting for your paste",IF(ISNUMBER(MATCH("Mailing Country",'Paste your export here'!$1:$1,0)),"Found","Not found"))</f>
      </c>
    </row>
    <row r="45">
      <c r="B45" s="4" t="s">
        <v>36</v>
      </c>
      <c r="C45" s="15" t="str">
        <f>IF(COUNTA('Paste your export here'!$1:$1)=0,"Waiting for your paste",IF(ISNUMBER(MATCH("Tags",'Paste your export here'!$1:$1,0)),"Found","Not found"))</f>
      </c>
    </row>
    <row r="46" ht="27" customHeight="1">
      <c r="B46" s="6" t="s">
        <v>37</v>
      </c>
    </row>
    <row r="48" ht="22" customHeight="1">
      <c r="B48" s="2" t="s">
        <v>38</v>
      </c>
      <c r="C48" s="3"/>
    </row>
    <row r="49" ht="55" customHeight="1">
      <c r="B49" s="4" t="s">
        <v>39</v>
      </c>
    </row>
    <row r="50" ht="42" customHeight="1">
      <c r="B50" s="4" t="s">
        <v>40</v>
      </c>
    </row>
    <row r="52" ht="22" customHeight="1">
      <c r="B52" s="2" t="s">
        <v>41</v>
      </c>
      <c r="C52" s="3"/>
    </row>
    <row r="53" ht="16" customHeight="1">
      <c r="B53" s="4" t="s">
        <v>42</v>
      </c>
    </row>
    <row r="54" ht="16" customHeight="1">
      <c r="B54" s="4" t="s">
        <v>43</v>
      </c>
    </row>
    <row r="55" ht="16" customHeight="1">
      <c r="B55" s="4" t="s">
        <v>44</v>
      </c>
    </row>
    <row r="56" ht="16" customHeight="1">
      <c r="B56" s="4" t="s">
        <v>45</v>
      </c>
    </row>
    <row r="57" ht="16" customHeight="1">
      <c r="B57" s="4" t="s">
        <v>46</v>
      </c>
    </row>
    <row r="58" ht="29" customHeight="1">
      <c r="B58" s="4" t="s">
        <v>47</v>
      </c>
    </row>
    <row r="60" ht="29" customHeight="1">
      <c r="B60" s="4" t="s">
        <v>48</v>
      </c>
    </row>
    <row r="61" ht="29" customHeight="1">
      <c r="B61" s="4" t="s">
        <v>49</v>
      </c>
    </row>
    <row r="62" ht="16" customHeight="1">
      <c r="B62" s="4" t="s">
        <v>50</v>
      </c>
    </row>
    <row r="63" ht="16" customHeight="1">
      <c r="B63" s="4" t="s">
        <v>51</v>
      </c>
    </row>
    <row r="64" ht="16" customHeight="1">
      <c r="B64" s="4" t="s">
        <v>52</v>
      </c>
    </row>
    <row r="65" ht="15" customHeight="1">
      <c r="B65" s="6" t="s">
        <v>53</v>
      </c>
    </row>
    <row r="66">
      <c r="B66" s="7" t="s">
        <v>54</v>
      </c>
    </row>
    <row r="67">
      <c r="B67" s="7" t="s">
        <v>55</v>
      </c>
    </row>
    <row r="68">
      <c r="B68" s="7" t="s">
        <v>56</v>
      </c>
    </row>
    <row r="69">
      <c r="B69" s="7" t="s">
        <v>57</v>
      </c>
    </row>
    <row r="71" ht="22" customHeight="1">
      <c r="B71" s="2" t="s">
        <v>58</v>
      </c>
      <c r="C71" s="3"/>
    </row>
    <row r="72" ht="16" customHeight="1">
      <c r="B72" s="4" t="s">
        <v>59</v>
      </c>
    </row>
    <row r="73" ht="16" customHeight="1">
      <c r="B73" s="4" t="s">
        <v>60</v>
      </c>
    </row>
    <row r="74" ht="29" customHeight="1">
      <c r="B74" s="4" t="s">
        <v>61</v>
      </c>
    </row>
    <row r="75" ht="29" customHeight="1">
      <c r="B75" s="4" t="s">
        <v>62</v>
      </c>
    </row>
    <row r="76" ht="29" customHeight="1">
      <c r="B76" s="4" t="s">
        <v>63</v>
      </c>
    </row>
    <row r="77" ht="29" customHeight="1">
      <c r="B77" s="4" t="s">
        <v>64</v>
      </c>
    </row>
    <row r="78" ht="29" customHeight="1">
      <c r="B78" s="4" t="s">
        <v>65</v>
      </c>
    </row>
    <row r="79" ht="15" customHeight="1">
      <c r="B79" s="6" t="s">
        <v>66</v>
      </c>
    </row>
    <row r="80">
      <c r="B80" s="7" t="s">
        <v>67</v>
      </c>
    </row>
    <row r="81">
      <c r="B81" s="7" t="s">
        <v>68</v>
      </c>
    </row>
    <row r="82">
      <c r="B82" s="7" t="s">
        <v>69</v>
      </c>
    </row>
    <row r="83">
      <c r="B83" s="7" t="s">
        <v>70</v>
      </c>
    </row>
    <row r="85" ht="22" customHeight="1">
      <c r="B85" s="2" t="s">
        <v>71</v>
      </c>
      <c r="C85" s="3"/>
    </row>
    <row r="86" ht="16" customHeight="1">
      <c r="B86" s="4" t="s">
        <v>72</v>
      </c>
    </row>
    <row r="87" ht="16" customHeight="1">
      <c r="B87" s="4" t="s">
        <v>73</v>
      </c>
    </row>
    <row r="88" ht="16" customHeight="1">
      <c r="B88" s="4" t="s">
        <v>74</v>
      </c>
    </row>
    <row r="89" ht="16" customHeight="1">
      <c r="B89" s="4" t="s">
        <v>75</v>
      </c>
    </row>
    <row r="90" ht="16" customHeight="1">
      <c r="B90" s="4" t="s">
        <v>76</v>
      </c>
    </row>
    <row r="92" ht="8" customHeight="1">
      <c r="B92" s="14"/>
      <c r="C92" s="14"/>
    </row>
    <row r="93" ht="31" customHeight="1">
      <c r="B93" s="12" t="s">
        <v>77</v>
      </c>
      <c r="C93" s="14"/>
    </row>
    <row r="94" ht="18" customHeight="1">
      <c r="B94" s="12" t="s">
        <v>78</v>
      </c>
      <c r="C94" s="14"/>
    </row>
    <row r="95" ht="17" customHeight="1">
      <c r="B95" s="13" t="s">
        <v>79</v>
      </c>
      <c r="C95" s="14"/>
    </row>
    <row r="96" ht="17" customHeight="1">
      <c r="B96" s="13" t="s">
        <v>80</v>
      </c>
      <c r="C96" s="14"/>
    </row>
    <row r="97" ht="8" customHeight="1">
      <c r="B97" s="14"/>
      <c r="C97" s="14"/>
    </row>
    <row r="99" ht="22" customHeight="1">
      <c r="B99" s="2" t="s">
        <v>81</v>
      </c>
      <c r="C99" s="3"/>
    </row>
    <row r="100">
      <c r="B100" s="7" t="s">
        <v>82</v>
      </c>
    </row>
    <row r="101">
      <c r="B101" s="7" t="s">
        <v>83</v>
      </c>
    </row>
    <row r="103" ht="15" customHeight="1">
      <c r="B103" s="6" t="s">
        <v>84</v>
      </c>
    </row>
  </sheetData>
  <conditionalFormatting sqref="C34:C45">
    <cfRule type="expression" dxfId="0" priority="1">
      <formula>C34="Found"</formula>
    </cfRule>
  </conditionalFormatting>
  <conditionalFormatting sqref="C34:C45">
    <cfRule type="expression" dxfId="1" priority="2">
      <formula>C34="Not found"</formula>
    </cfRule>
  </conditionalFormatting>
  <hyperlinks>
    <hyperlink ref="B31" r:id="rId1"/>
    <hyperlink ref="B66" r:id="rId2"/>
    <hyperlink ref="B67" r:id="rId3"/>
    <hyperlink ref="B68" r:id="rId4"/>
    <hyperlink ref="B69" r:id="rId5"/>
    <hyperlink ref="B80" r:id="rId6"/>
    <hyperlink ref="B81" r:id="rId7"/>
    <hyperlink ref="B82" r:id="rId8"/>
    <hyperlink ref="B83" r:id="rId9"/>
    <hyperlink ref="B95" r:id="rId10"/>
    <hyperlink ref="B96" r:id="rId11"/>
    <hyperlink ref="B100" r:id="rId12"/>
    <hyperlink ref="B101" r:id="rId13"/>
  </hyperlinks>
  <pageMargins left="0.7" right="0.7" top="0.75" bottom="0.75" header="0.3" footer="0.3"/>
  <drawing r:id="rId14"/>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L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40" customWidth="1"/>
  </cols>
  <sheetData>
    <row r="1">
      <c r="A1" s="10" t="s">
        <v>85</v>
      </c>
      <c r="B1" s="10" t="s">
        <v>86</v>
      </c>
      <c r="C1" s="10" t="s">
        <v>87</v>
      </c>
      <c r="D1" s="10" t="s">
        <v>88</v>
      </c>
      <c r="E1" s="10" t="s">
        <v>89</v>
      </c>
      <c r="F1" s="10" t="s">
        <v>90</v>
      </c>
      <c r="G1" s="10" t="s">
        <v>91</v>
      </c>
      <c r="H1" s="10" t="s">
        <v>92</v>
      </c>
      <c r="I1" s="10" t="s">
        <v>93</v>
      </c>
      <c r="J1" s="10" t="s">
        <v>94</v>
      </c>
      <c r="K1" s="10" t="s">
        <v>95</v>
      </c>
      <c r="L1" s="10" t="s">
        <v>96</v>
      </c>
    </row>
    <row r="2">
      <c r="A2" cm="1">
        <f t="array" ref="A2:A100001">IF('Start here'!$C$17=0,"",IFERROR(TRIM(SUBSTITUTE(SUBSTITUTE(OFFSET('Paste your export here'!$A$1,1,MATCH("First Name",'Paste your export here'!$1:$1,0)-1,'Start here'!$C$17,1),CHAR(9)," "),_xlfn.UNICHAR(160)," ")),""))</f>
      </c>
      <c r="B2" cm="1">
        <f t="array" ref="B2:B100001">IF('Start here'!$C$17=0,"",IFERROR(TRIM(SUBSTITUTE(SUBSTITUTE(OFFSET('Paste your export here'!$A$1,1,MATCH("Last Name",'Paste your export here'!$1:$1,0)-1,'Start here'!$C$17,1),CHAR(9)," "),_xlfn.UNICHAR(160)," ")),""))</f>
      </c>
      <c r="C2" cm="1">
        <f t="array" ref="C2:C100001">IF('Start here'!$C$17=0,"",LOWER(IFERROR(TRIM(SUBSTITUTE(SUBSTITUTE(OFFSET('Paste your export here'!$A$1,1,MATCH("Email",'Paste your export here'!$1:$1,0)-1,'Start here'!$C$17,1),CHAR(9)," "),_xlfn.UNICHAR(160)," ")),"")))</f>
      </c>
      <c r="D2" cm="1">
        <f t="array" ref="D2:D100001">IF('Start here'!$C$17=0,"",IFERROR(TRIM(SUBSTITUTE(SUBSTITUTE(OFFSET('Paste your export here'!$A$1,1,MATCH("Phone",'Paste your export here'!$1:$1,0)-1,'Start here'!$C$17,1),CHAR(9)," "),_xlfn.UNICHAR(160)," ")),""))</f>
      </c>
      <c r="E2" cm="1">
        <f t="array" ref="E2:E100001">IF('Start here'!$C$17=0,"",IFERROR(TRIM(SUBSTITUTE(SUBSTITUTE(OFFSET('Paste your export here'!$A$1,1,MATCH("Organization",'Paste your export here'!$1:$1,0)-1,'Start here'!$C$17,1),CHAR(9)," "),_xlfn.UNICHAR(160)," ")),""))</f>
      </c>
      <c r="F2" cm="1">
        <f t="array" ref="F2:F100001">IF('Start here'!$C$17=0,"",IFERROR(TRIM(SUBSTITUTE(SUBSTITUTE(OFFSET('Paste your export here'!$A$1,1,MATCH("Job Title",'Paste your export here'!$1:$1,0)-1,'Start here'!$C$17,1),CHAR(9)," "),_xlfn.UNICHAR(160)," ")),""))</f>
      </c>
      <c r="G2" cm="1">
        <f t="array" ref="G2:G100001">IF('Start here'!$C$17=0,"",IFERROR(TRIM(SUBSTITUTE(SUBSTITUTE(OFFSET('Paste your export here'!$A$1,1,MATCH("Mailing Address 1",'Paste your export here'!$1:$1,0)-1,'Start here'!$C$17,1),CHAR(9)," "),_xlfn.UNICHAR(160)," ")),""))</f>
      </c>
      <c r="H2" cm="1">
        <f t="array" ref="H2:H100001">IF('Start here'!$C$17=0,"",IFERROR(TRIM(SUBSTITUTE(SUBSTITUTE(OFFSET('Paste your export here'!$A$1,1,MATCH("Mailing City",'Paste your export here'!$1:$1,0)-1,'Start here'!$C$17,1),CHAR(9)," "),_xlfn.UNICHAR(160)," ")),""))</f>
      </c>
      <c r="I2" cm="1">
        <f t="array" ref="I2:I100001">IF('Start here'!$C$17=0,"",IFERROR(TRIM(SUBSTITUTE(SUBSTITUTE(OFFSET('Paste your export here'!$A$1,1,MATCH("Mailing State",'Paste your export here'!$1:$1,0)-1,'Start here'!$C$17,1),CHAR(9)," "),_xlfn.UNICHAR(160)," ")),""))</f>
      </c>
      <c r="J2" cm="1">
        <f t="array" ref="J2:J100001">IF('Start here'!$C$17=0,"",IFERROR(TRIM(SUBSTITUTE(SUBSTITUTE(OFFSET('Paste your export here'!$A$1,1,MATCH("Mailing Zip",'Paste your export here'!$1:$1,0)-1,'Start here'!$C$17,1),CHAR(9)," "),_xlfn.UNICHAR(160)," ")),""))</f>
      </c>
      <c r="K2" cm="1">
        <f t="array" ref="K2:K100001">IF('Start here'!$C$17=0,"",IFERROR(TRIM(SUBSTITUTE(SUBSTITUTE(OFFSET('Paste your export here'!$A$1,1,MATCH("Mailing Country",'Paste your export here'!$1:$1,0)-1,'Start here'!$C$17,1),CHAR(9)," "),_xlfn.UNICHAR(160)," ")),""))</f>
      </c>
      <c r="L2" cm="1">
        <f t="array" ref="L2:L100001">IF('Start here'!$C$17=0,"",MID(IF(IFERROR(TRIM(SUBSTITUTE(SUBSTITUTE(OFFSET('Paste your export here'!$A$1,1,MATCH("Tags",'Paste your export here'!$1:$1,0)-1,'Start here'!$C$17,1),CHAR(9)," "),_xlfn.UNICHAR(160)," ")),"")&lt;&gt;""," | Tags: "&amp;IFERROR(TRIM(SUBSTITUTE(SUBSTITUTE(OFFSET('Paste your export here'!$A$1,1,MATCH("Tags",'Paste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Salesforce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ActiveCampaign to Salesforce Leads import template</dc:title>
  <dc:subject>Free Excel template: paste a ActiveCampaign export and get a Salesforce Leads import file</dc:subject>
  <dc:creator>Operelio</dc:creator>
  <cp:keywords>ActiveCampaign, Salesforce Leads, ActiveCampaign to Salesforce Leads, import template, Excel template, CSV import, field mapping</cp:keywords>
  <dc:description>Map your ActiveCampaign contacts export to Salesforce lead fields. It fills 12 Salesforce Leads fields from 12 ActiveCampaign columns, with the same rules as https://operelio.com/templates/activecampaign-salesforce-leads.</dc:description>
  <cp:lastModifiedBy>Operelio</cp:lastModifiedBy>
  <cp:category>CRM import template</cp:category>
  <dcterms:created xsi:type="dcterms:W3CDTF">2026-10-03T00:00:00Z</dcterms:created>
  <dcterms:modified xsi:type="dcterms:W3CDTF">2026-10-03T00:00:00Z</dcterms:modified>
</cp:coreProperties>
</file>